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'!#REF!</definedName>
    <definedName name="_xlnm.Print_Area" localSheetId="1">'2'!$B$1:$F$26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'6'!$A$1:$BM$27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<sst xmlns="http://schemas.openxmlformats.org/spreadsheetml/2006/main" count="209" uniqueCount="128">
  <si>
    <t>Показник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</si>
  <si>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</si>
  <si>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</si>
  <si>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</si>
  <si>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</si>
  <si>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</si>
  <si>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</si>
  <si>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</si>
  <si>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</si>
  <si>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</si>
  <si>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</si>
  <si>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</si>
  <si>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</si>
  <si>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</si>
  <si>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</si>
  <si>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</si>
  <si>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</si>
  <si>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</si>
  <si>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</si>
  <si>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</si>
  <si>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</si>
  <si>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</si>
  <si>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</si>
  <si>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</si>
  <si>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</si>
  <si>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</si>
  <si>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</si>
  <si>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</si>
  <si>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</si>
  <si>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</si>
  <si>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</si>
  <si>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</si>
  <si>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</si>
  <si>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</si>
  <si>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</si>
  <si>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</si>
  <si>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</si>
  <si>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</si>
  <si>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</si>
  <si>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</si>
  <si>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</si>
  <si>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</si>
  <si>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</si>
  <si>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</si>
  <si>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</si>
  <si>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</si>
  <si>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</si>
  <si>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</si>
  <si>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</si>
  <si>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</si>
  <si>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</si>
  <si>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</si>
  <si>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</si>
  <si>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</si>
  <si>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</si>
  <si>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</si>
  <si>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</si>
  <si>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 xml:space="preserve"> 2016 р.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</si>
  <si>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</si>
  <si>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</si>
  <si>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</si>
  <si>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</si>
  <si>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</si>
  <si>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</si>
  <si>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</si>
  <si>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</si>
  <si>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</si>
  <si>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</si>
  <si>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</si>
  <si>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статистики у Волинській області</t>
  </si>
  <si>
    <t>Любомльський РЦЗ</t>
  </si>
  <si>
    <t>Маневицький РЦЗ</t>
  </si>
  <si>
    <t xml:space="preserve">Старовижівський РЦЗ   </t>
  </si>
  <si>
    <t>Турійський РЦЗ</t>
  </si>
  <si>
    <t>Вол.-Волинський МРЦЗ</t>
  </si>
  <si>
    <t>Ковельський МРЦЗ</t>
  </si>
  <si>
    <t>Луцький  МЦЗ</t>
  </si>
  <si>
    <t xml:space="preserve">  з них в ЦПТО, осіб</t>
  </si>
  <si>
    <t>Всього отримали ваучер на навчання, осіб</t>
  </si>
  <si>
    <t>Інформація про вакансії, отримані з інших джерел, одиниць</t>
  </si>
  <si>
    <t>Волинська область</t>
  </si>
  <si>
    <t xml:space="preserve">Економічна активність населення у середньому за 9 місяців 2016 - 2017 рр.                                                                                                   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</si>
  <si>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</si>
  <si>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</si>
  <si>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</si>
  <si>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</si>
  <si>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</si>
  <si>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</si>
  <si>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</si>
  <si>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Ратнівська районна філія  ВОЦЗ</t>
  </si>
  <si>
    <t>Рожищенська районна філія  ВОЦЗ</t>
  </si>
  <si>
    <t>Шацька районна філія  ВОЦЗ</t>
  </si>
  <si>
    <t>Нововолинська міська філія  ВОЦЗ</t>
  </si>
  <si>
    <t xml:space="preserve"> + (-)                            осіб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</si>
  <si>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</si>
  <si>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</si>
  <si>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</si>
  <si>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</si>
  <si>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</si>
  <si>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</si>
  <si>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</si>
  <si>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 xml:space="preserve"> + (-)                        осіб</t>
  </si>
  <si>
    <t>Отримували допомогу по безробіттю,                                                            осіб</t>
  </si>
  <si>
    <t>Надання послуг Волинською обласною службою зайнятості</t>
  </si>
  <si>
    <t>Діяльність Волинської обласної служби зайнятості</t>
  </si>
  <si>
    <t>Кількість вакансій по формі 3-ПН, одиниць</t>
  </si>
  <si>
    <t>січень-лютий 2017 р.</t>
  </si>
  <si>
    <t>січень-лютий 2018 р.</t>
  </si>
  <si>
    <t>січень-лютий           2017 р.</t>
  </si>
  <si>
    <t>січень-лютий           2018 р.</t>
  </si>
  <si>
    <t>Інформація щодо запланованого масового вивільнення працівників                                                                                             за січень-лютий 2017-2018 рр.</t>
  </si>
  <si>
    <t>Станом на 1 березня 2018 року</t>
  </si>
  <si>
    <t>за січень-лютий 2017-2018 рр.</t>
  </si>
  <si>
    <t>у січні-лютому 2017 - 2018 рр.</t>
  </si>
  <si>
    <t>Волинська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</si>
  <si>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</si>
  <si>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</si>
  <si>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</si>
  <si>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</si>
  <si>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t>Середній розмір допомоги по безробіттю у лютому, грн.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</si>
  <si>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</si>
  <si>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</si>
  <si>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 -2,0 в.п.</t>
  </si>
  <si>
    <t>Працевлаштовано з компенсацією витрат роботодавцю єдиного внеску, осіб</t>
  </si>
  <si>
    <t>Середній розмір допомоги по безробіттю,                                      у лютому, грн.</t>
  </si>
  <si>
    <t xml:space="preserve">  + 214,6 грн.</t>
  </si>
  <si>
    <t>1042,0 грн.</t>
  </si>
  <si>
    <t xml:space="preserve"> - 3 особи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</si>
</sst>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;[Red]#,##0"/>
    <numFmt numFmtId="167" formatCode="#,##0.000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8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71" fillId="23" borderId="0" applyNumberFormat="0" applyBorder="0" applyAlignment="0" applyProtection="0"/>
    <xf numFmtId="0" fontId="42" fillId="6" borderId="0" applyNumberFormat="0" applyBorder="0" applyAlignment="0" applyProtection="0"/>
    <xf numFmtId="0" fontId="71" fillId="24" borderId="0" applyNumberFormat="0" applyBorder="0" applyAlignment="0" applyProtection="0"/>
    <xf numFmtId="0" fontId="42" fillId="21" borderId="0" applyNumberFormat="0" applyBorder="0" applyAlignment="0" applyProtection="0"/>
    <xf numFmtId="0" fontId="71" fillId="25" borderId="0" applyNumberFormat="0" applyBorder="0" applyAlignment="0" applyProtection="0"/>
    <xf numFmtId="0" fontId="42" fillId="22" borderId="0" applyNumberFormat="0" applyBorder="0" applyAlignment="0" applyProtection="0"/>
    <xf numFmtId="0" fontId="71" fillId="26" borderId="0" applyNumberFormat="0" applyBorder="0" applyAlignment="0" applyProtection="0"/>
    <xf numFmtId="0" fontId="42" fillId="14" borderId="0" applyNumberFormat="0" applyBorder="0" applyAlignment="0" applyProtection="0"/>
    <xf numFmtId="0" fontId="71" fillId="27" borderId="0" applyNumberFormat="0" applyBorder="0" applyAlignment="0" applyProtection="0"/>
    <xf numFmtId="0" fontId="42" fillId="6" borderId="0" applyNumberFormat="0" applyBorder="0" applyAlignment="0" applyProtection="0"/>
    <xf numFmtId="0" fontId="71" fillId="28" borderId="0" applyNumberFormat="0" applyBorder="0" applyAlignment="0" applyProtection="0"/>
    <xf numFmtId="0" fontId="42" fillId="3" borderId="0" applyNumberFormat="0" applyBorder="0" applyAlignment="0" applyProtection="0"/>
    <xf numFmtId="0" fontId="42" fillId="2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6" fillId="33" borderId="0" applyNumberFormat="0" applyBorder="0" applyAlignment="0" applyProtection="0"/>
    <xf numFmtId="0" fontId="51" fillId="34" borderId="1" applyNumberFormat="0" applyAlignment="0" applyProtection="0"/>
    <xf numFmtId="0" fontId="45" fillId="35" borderId="2" applyNumberFormat="0" applyAlignment="0" applyProtection="0"/>
    <xf numFmtId="0" fontId="47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3" fillId="13" borderId="1" applyNumberFormat="0" applyAlignment="0" applyProtection="0"/>
    <xf numFmtId="0" fontId="48" fillId="0" borderId="6" applyNumberFormat="0" applyFill="0" applyAlignment="0" applyProtection="0"/>
    <xf numFmtId="0" fontId="55" fillId="13" borderId="0" applyNumberFormat="0" applyBorder="0" applyAlignment="0" applyProtection="0"/>
    <xf numFmtId="0" fontId="11" fillId="4" borderId="7" applyNumberFormat="0" applyFont="0" applyAlignment="0" applyProtection="0"/>
    <xf numFmtId="0" fontId="44" fillId="34" borderId="8" applyNumberFormat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9" applyNumberFormat="0" applyAlignment="0" applyProtection="0"/>
    <xf numFmtId="0" fontId="73" fillId="43" borderId="10" applyNumberFormat="0" applyAlignment="0" applyProtection="0"/>
    <xf numFmtId="0" fontId="74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7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8" fillId="0" borderId="14" applyNumberFormat="0" applyFill="0" applyAlignment="0" applyProtection="0"/>
    <xf numFmtId="0" fontId="79" fillId="44" borderId="15" applyNumberFormat="0" applyAlignment="0" applyProtection="0"/>
    <xf numFmtId="0" fontId="80" fillId="0" borderId="0" applyNumberFormat="0" applyFill="0" applyBorder="0" applyAlignment="0" applyProtection="0"/>
    <xf numFmtId="0" fontId="81" fillId="4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83" fillId="46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5" fillId="0" borderId="17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48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2" fillId="0" borderId="0" xfId="114">
      <alignment/>
      <protection/>
    </xf>
    <xf numFmtId="0" fontId="2" fillId="49" borderId="0" xfId="114" applyFill="1">
      <alignment/>
      <protection/>
    </xf>
    <xf numFmtId="0" fontId="8" fillId="0" borderId="0" xfId="114" applyFont="1" applyAlignment="1">
      <alignment vertical="center"/>
      <protection/>
    </xf>
    <xf numFmtId="0" fontId="2" fillId="0" borderId="0" xfId="114" applyFont="1" applyAlignment="1">
      <alignment horizontal="left" vertical="center"/>
      <protection/>
    </xf>
    <xf numFmtId="0" fontId="2" fillId="0" borderId="0" xfId="114" applyAlignment="1">
      <alignment horizontal="center" vertical="center"/>
      <protection/>
    </xf>
    <xf numFmtId="0" fontId="2" fillId="0" borderId="0" xfId="114" applyFill="1">
      <alignment/>
      <protection/>
    </xf>
    <xf numFmtId="3" fontId="2" fillId="0" borderId="0" xfId="114" applyNumberFormat="1">
      <alignment/>
      <protection/>
    </xf>
    <xf numFmtId="0" fontId="2" fillId="50" borderId="0" xfId="114" applyFill="1">
      <alignment/>
      <protection/>
    </xf>
    <xf numFmtId="0" fontId="9" fillId="0" borderId="0" xfId="114" applyFont="1">
      <alignment/>
      <protection/>
    </xf>
    <xf numFmtId="0" fontId="2" fillId="0" borderId="0" xfId="114" applyBorder="1">
      <alignment/>
      <protection/>
    </xf>
    <xf numFmtId="1" fontId="8" fillId="0" borderId="0" xfId="117" applyNumberFormat="1" applyFont="1" applyFill="1" applyProtection="1">
      <alignment/>
      <protection locked="0"/>
    </xf>
    <xf numFmtId="1" fontId="3" fillId="0" borderId="0" xfId="117" applyNumberFormat="1" applyFont="1" applyFill="1" applyAlignment="1" applyProtection="1">
      <alignment/>
      <protection locked="0"/>
    </xf>
    <xf numFmtId="1" fontId="12" fillId="0" borderId="0" xfId="117" applyNumberFormat="1" applyFont="1" applyFill="1" applyAlignment="1" applyProtection="1">
      <alignment horizontal="center"/>
      <protection locked="0"/>
    </xf>
    <xf numFmtId="1" fontId="2" fillId="0" borderId="0" xfId="117" applyNumberFormat="1" applyFont="1" applyFill="1" applyProtection="1">
      <alignment/>
      <protection locked="0"/>
    </xf>
    <xf numFmtId="1" fontId="2" fillId="0" borderId="0" xfId="117" applyNumberFormat="1" applyFont="1" applyFill="1" applyAlignment="1" applyProtection="1">
      <alignment/>
      <protection locked="0"/>
    </xf>
    <xf numFmtId="1" fontId="7" fillId="0" borderId="0" xfId="117" applyNumberFormat="1" applyFont="1" applyFill="1" applyAlignment="1" applyProtection="1">
      <alignment horizontal="right"/>
      <protection locked="0"/>
    </xf>
    <xf numFmtId="1" fontId="5" fillId="0" borderId="0" xfId="117" applyNumberFormat="1" applyFont="1" applyFill="1" applyProtection="1">
      <alignment/>
      <protection locked="0"/>
    </xf>
    <xf numFmtId="1" fontId="3" fillId="0" borderId="18" xfId="117" applyNumberFormat="1" applyFont="1" applyFill="1" applyBorder="1" applyAlignment="1" applyProtection="1">
      <alignment/>
      <protection locked="0"/>
    </xf>
    <xf numFmtId="1" fontId="12" fillId="0" borderId="0" xfId="117" applyNumberFormat="1" applyFont="1" applyFill="1" applyBorder="1" applyAlignment="1" applyProtection="1">
      <alignment horizontal="center"/>
      <protection locked="0"/>
    </xf>
    <xf numFmtId="1" fontId="2" fillId="0" borderId="0" xfId="117" applyNumberFormat="1" applyFont="1" applyFill="1" applyBorder="1" applyProtection="1">
      <alignment/>
      <protection locked="0"/>
    </xf>
    <xf numFmtId="1" fontId="16" fillId="0" borderId="19" xfId="117" applyNumberFormat="1" applyFont="1" applyFill="1" applyBorder="1" applyAlignment="1" applyProtection="1">
      <alignment horizontal="center" vertical="center" wrapText="1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0" xfId="117" applyNumberFormat="1" applyFont="1" applyFill="1" applyProtection="1">
      <alignment/>
      <protection locked="0"/>
    </xf>
    <xf numFmtId="3" fontId="17" fillId="0" borderId="19" xfId="117" applyNumberFormat="1" applyFont="1" applyFill="1" applyBorder="1" applyAlignment="1" applyProtection="1">
      <alignment horizontal="center" vertical="center"/>
      <protection locked="0"/>
    </xf>
    <xf numFmtId="164" fontId="17" fillId="0" borderId="19" xfId="117" applyNumberFormat="1" applyFont="1" applyFill="1" applyBorder="1" applyAlignment="1" applyProtection="1">
      <alignment horizontal="center" vertical="center"/>
      <protection locked="0"/>
    </xf>
    <xf numFmtId="165" fontId="17" fillId="0" borderId="19" xfId="117" applyNumberFormat="1" applyFont="1" applyFill="1" applyBorder="1" applyAlignment="1" applyProtection="1">
      <alignment horizontal="center" vertical="center"/>
      <protection locked="0"/>
    </xf>
    <xf numFmtId="1" fontId="17" fillId="0" borderId="19" xfId="117" applyNumberFormat="1" applyFont="1" applyFill="1" applyBorder="1" applyAlignment="1" applyProtection="1">
      <alignment horizontal="center" vertical="center"/>
      <protection locked="0"/>
    </xf>
    <xf numFmtId="3" fontId="18" fillId="0" borderId="19" xfId="117" applyNumberFormat="1" applyFont="1" applyFill="1" applyBorder="1" applyAlignment="1" applyProtection="1">
      <alignment horizontal="center" vertical="center"/>
      <protection locked="0"/>
    </xf>
    <xf numFmtId="1" fontId="18" fillId="0" borderId="19" xfId="117" applyNumberFormat="1" applyFont="1" applyFill="1" applyBorder="1" applyAlignment="1" applyProtection="1">
      <alignment horizontal="center" vertical="center"/>
      <protection locked="0"/>
    </xf>
    <xf numFmtId="3" fontId="18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8" fillId="0" borderId="19" xfId="119" applyNumberFormat="1" applyFont="1" applyFill="1" applyBorder="1" applyAlignment="1">
      <alignment horizontal="center" vertical="center" wrapText="1"/>
      <protection/>
    </xf>
    <xf numFmtId="1" fontId="2" fillId="0" borderId="0" xfId="117" applyNumberFormat="1" applyFont="1" applyFill="1" applyBorder="1" applyAlignment="1" applyProtection="1">
      <alignment vertical="center"/>
      <protection locked="0"/>
    </xf>
    <xf numFmtId="0" fontId="22" fillId="0" borderId="0" xfId="122" applyFont="1" applyFill="1">
      <alignment/>
      <protection/>
    </xf>
    <xf numFmtId="0" fontId="24" fillId="0" borderId="0" xfId="122" applyFont="1" applyFill="1" applyBorder="1" applyAlignment="1">
      <alignment horizontal="center"/>
      <protection/>
    </xf>
    <xf numFmtId="0" fontId="24" fillId="0" borderId="0" xfId="122" applyFont="1" applyFill="1">
      <alignment/>
      <protection/>
    </xf>
    <xf numFmtId="0" fontId="26" fillId="0" borderId="0" xfId="122" applyFont="1" applyFill="1" applyAlignment="1">
      <alignment vertical="center"/>
      <protection/>
    </xf>
    <xf numFmtId="1" fontId="27" fillId="0" borderId="0" xfId="122" applyNumberFormat="1" applyFont="1" applyFill="1">
      <alignment/>
      <protection/>
    </xf>
    <xf numFmtId="0" fontId="27" fillId="0" borderId="0" xfId="122" applyFont="1" applyFill="1">
      <alignment/>
      <protection/>
    </xf>
    <xf numFmtId="0" fontId="27" fillId="0" borderId="0" xfId="122" applyFont="1" applyFill="1" applyAlignment="1">
      <alignment vertical="center"/>
      <protection/>
    </xf>
    <xf numFmtId="0" fontId="27" fillId="0" borderId="0" xfId="122" applyFont="1" applyFill="1" applyAlignment="1">
      <alignment wrapText="1"/>
      <protection/>
    </xf>
    <xf numFmtId="3" fontId="25" fillId="0" borderId="19" xfId="122" applyNumberFormat="1" applyFont="1" applyFill="1" applyBorder="1" applyAlignment="1">
      <alignment horizontal="center" vertical="center"/>
      <protection/>
    </xf>
    <xf numFmtId="0" fontId="24" fillId="0" borderId="0" xfId="122" applyFont="1" applyFill="1" applyAlignment="1">
      <alignment vertical="center"/>
      <protection/>
    </xf>
    <xf numFmtId="3" fontId="30" fillId="0" borderId="19" xfId="122" applyNumberFormat="1" applyFont="1" applyFill="1" applyBorder="1" applyAlignment="1">
      <alignment horizontal="center" vertical="center" wrapText="1"/>
      <protection/>
    </xf>
    <xf numFmtId="3" fontId="30" fillId="0" borderId="19" xfId="122" applyNumberFormat="1" applyFont="1" applyFill="1" applyBorder="1" applyAlignment="1">
      <alignment horizontal="center" vertical="center"/>
      <protection/>
    </xf>
    <xf numFmtId="0" fontId="35" fillId="0" borderId="0" xfId="113" applyFont="1">
      <alignment/>
      <protection/>
    </xf>
    <xf numFmtId="0" fontId="37" fillId="0" borderId="20" xfId="113" applyFont="1" applyBorder="1" applyAlignment="1">
      <alignment horizontal="center" vertical="center" wrapText="1"/>
      <protection/>
    </xf>
    <xf numFmtId="0" fontId="27" fillId="0" borderId="21" xfId="113" applyFont="1" applyBorder="1" applyAlignment="1">
      <alignment horizontal="center" vertical="center" wrapText="1"/>
      <protection/>
    </xf>
    <xf numFmtId="0" fontId="24" fillId="0" borderId="0" xfId="113" applyFont="1" applyBorder="1" applyAlignment="1">
      <alignment horizontal="left" vertical="top" wrapText="1"/>
      <protection/>
    </xf>
    <xf numFmtId="0" fontId="35" fillId="0" borderId="0" xfId="113" applyFont="1" applyFill="1">
      <alignment/>
      <protection/>
    </xf>
    <xf numFmtId="165" fontId="13" fillId="0" borderId="0" xfId="112" applyNumberFormat="1" applyFont="1" applyAlignment="1">
      <alignment wrapText="1"/>
      <protection/>
    </xf>
    <xf numFmtId="0" fontId="24" fillId="0" borderId="0" xfId="113" applyFont="1">
      <alignment/>
      <protection/>
    </xf>
    <xf numFmtId="0" fontId="24" fillId="0" borderId="0" xfId="113" applyFont="1" applyBorder="1">
      <alignment/>
      <protection/>
    </xf>
    <xf numFmtId="0" fontId="35" fillId="0" borderId="0" xfId="113" applyFont="1">
      <alignment/>
      <protection/>
    </xf>
    <xf numFmtId="165" fontId="4" fillId="0" borderId="0" xfId="112" applyNumberFormat="1" applyFont="1" applyAlignment="1">
      <alignment wrapText="1"/>
      <protection/>
    </xf>
    <xf numFmtId="0" fontId="13" fillId="0" borderId="0" xfId="112" applyFont="1">
      <alignment/>
      <protection/>
    </xf>
    <xf numFmtId="164" fontId="26" fillId="0" borderId="22" xfId="113" applyNumberFormat="1" applyFont="1" applyFill="1" applyBorder="1" applyAlignment="1">
      <alignment horizontal="center" vertical="center"/>
      <protection/>
    </xf>
    <xf numFmtId="164" fontId="26" fillId="0" borderId="23" xfId="113" applyNumberFormat="1" applyFont="1" applyBorder="1" applyAlignment="1">
      <alignment horizontal="center" vertical="center"/>
      <protection/>
    </xf>
    <xf numFmtId="164" fontId="31" fillId="0" borderId="24" xfId="113" applyNumberFormat="1" applyFont="1" applyFill="1" applyBorder="1" applyAlignment="1">
      <alignment horizontal="center" vertical="center"/>
      <protection/>
    </xf>
    <xf numFmtId="164" fontId="31" fillId="0" borderId="25" xfId="113" applyNumberFormat="1" applyFont="1" applyBorder="1" applyAlignment="1">
      <alignment horizontal="center" vertical="center"/>
      <protection/>
    </xf>
    <xf numFmtId="164" fontId="26" fillId="0" borderId="26" xfId="113" applyNumberFormat="1" applyFont="1" applyFill="1" applyBorder="1" applyAlignment="1">
      <alignment horizontal="center" vertical="center"/>
      <protection/>
    </xf>
    <xf numFmtId="164" fontId="26" fillId="0" borderId="27" xfId="113" applyNumberFormat="1" applyFont="1" applyFill="1" applyBorder="1" applyAlignment="1">
      <alignment horizontal="center" vertical="center"/>
      <protection/>
    </xf>
    <xf numFmtId="164" fontId="31" fillId="0" borderId="28" xfId="113" applyNumberFormat="1" applyFont="1" applyFill="1" applyBorder="1" applyAlignment="1">
      <alignment horizontal="center" vertical="center"/>
      <protection/>
    </xf>
    <xf numFmtId="164" fontId="31" fillId="0" borderId="29" xfId="113" applyNumberFormat="1" applyFont="1" applyFill="1" applyBorder="1" applyAlignment="1">
      <alignment horizontal="center" vertical="center"/>
      <protection/>
    </xf>
    <xf numFmtId="164" fontId="26" fillId="0" borderId="30" xfId="113" applyNumberFormat="1" applyFont="1" applyFill="1" applyBorder="1" applyAlignment="1">
      <alignment horizontal="center" vertical="center"/>
      <protection/>
    </xf>
    <xf numFmtId="164" fontId="26" fillId="0" borderId="31" xfId="113" applyNumberFormat="1" applyFont="1" applyFill="1" applyBorder="1" applyAlignment="1">
      <alignment horizontal="center" vertical="center"/>
      <protection/>
    </xf>
    <xf numFmtId="164" fontId="31" fillId="0" borderId="25" xfId="113" applyNumberFormat="1" applyFont="1" applyFill="1" applyBorder="1" applyAlignment="1">
      <alignment horizontal="center" vertical="center"/>
      <protection/>
    </xf>
    <xf numFmtId="0" fontId="5" fillId="34" borderId="23" xfId="113" applyFont="1" applyFill="1" applyBorder="1" applyAlignment="1">
      <alignment horizontal="left" vertical="center" wrapText="1"/>
      <protection/>
    </xf>
    <xf numFmtId="0" fontId="39" fillId="0" borderId="25" xfId="113" applyFont="1" applyBorder="1" applyAlignment="1">
      <alignment horizontal="left" vertical="center" wrapText="1"/>
      <protection/>
    </xf>
    <xf numFmtId="0" fontId="5" fillId="0" borderId="27" xfId="113" applyFont="1" applyFill="1" applyBorder="1" applyAlignment="1">
      <alignment horizontal="left" vertical="center" wrapText="1"/>
      <protection/>
    </xf>
    <xf numFmtId="0" fontId="39" fillId="0" borderId="29" xfId="113" applyFont="1" applyFill="1" applyBorder="1" applyAlignment="1">
      <alignment horizontal="left" vertical="center" wrapText="1"/>
      <protection/>
    </xf>
    <xf numFmtId="0" fontId="5" fillId="0" borderId="31" xfId="113" applyFont="1" applyFill="1" applyBorder="1" applyAlignment="1">
      <alignment horizontal="left" vertical="center" wrapText="1"/>
      <protection/>
    </xf>
    <xf numFmtId="0" fontId="39" fillId="0" borderId="25" xfId="113" applyFont="1" applyFill="1" applyBorder="1" applyAlignment="1">
      <alignment horizontal="left" vertical="center" wrapText="1"/>
      <protection/>
    </xf>
    <xf numFmtId="49" fontId="38" fillId="0" borderId="32" xfId="113" applyNumberFormat="1" applyFont="1" applyFill="1" applyBorder="1" applyAlignment="1">
      <alignment horizontal="center" vertical="center" wrapText="1"/>
      <protection/>
    </xf>
    <xf numFmtId="49" fontId="38" fillId="0" borderId="33" xfId="113" applyNumberFormat="1" applyFont="1" applyFill="1" applyBorder="1" applyAlignment="1">
      <alignment horizontal="center" vertical="center" wrapText="1"/>
      <protection/>
    </xf>
    <xf numFmtId="0" fontId="2" fillId="0" borderId="0" xfId="120" applyFont="1" applyAlignment="1">
      <alignment vertical="top"/>
      <protection/>
    </xf>
    <xf numFmtId="0" fontId="39" fillId="0" borderId="0" xfId="113" applyFont="1" applyAlignment="1">
      <alignment vertical="top"/>
      <protection/>
    </xf>
    <xf numFmtId="0" fontId="2" fillId="0" borderId="0" xfId="120" applyFont="1" applyFill="1" applyAlignment="1">
      <alignment vertical="top"/>
      <protection/>
    </xf>
    <xf numFmtId="0" fontId="32" fillId="0" borderId="0" xfId="120" applyFont="1" applyFill="1" applyAlignment="1">
      <alignment horizontal="center" vertical="top" wrapText="1"/>
      <protection/>
    </xf>
    <xf numFmtId="0" fontId="39" fillId="0" borderId="0" xfId="120" applyFont="1" applyFill="1" applyAlignment="1">
      <alignment horizontal="right" vertical="center"/>
      <protection/>
    </xf>
    <xf numFmtId="0" fontId="33" fillId="0" borderId="0" xfId="120" applyFont="1" applyFill="1" applyAlignment="1">
      <alignment horizontal="center" vertical="top" wrapText="1"/>
      <protection/>
    </xf>
    <xf numFmtId="0" fontId="13" fillId="0" borderId="0" xfId="120" applyFont="1" applyAlignment="1">
      <alignment horizontal="center" vertical="center"/>
      <protection/>
    </xf>
    <xf numFmtId="0" fontId="2" fillId="0" borderId="0" xfId="120" applyFont="1" applyAlignment="1">
      <alignment vertical="center"/>
      <protection/>
    </xf>
    <xf numFmtId="3" fontId="2" fillId="0" borderId="0" xfId="120" applyNumberFormat="1" applyFont="1" applyAlignment="1">
      <alignment vertical="center"/>
      <protection/>
    </xf>
    <xf numFmtId="0" fontId="20" fillId="0" borderId="0" xfId="120" applyFont="1" applyAlignment="1">
      <alignment horizontal="center" vertical="center"/>
      <protection/>
    </xf>
    <xf numFmtId="165" fontId="20" fillId="0" borderId="0" xfId="120" applyNumberFormat="1" applyFont="1" applyAlignment="1">
      <alignment horizontal="center" vertical="center"/>
      <protection/>
    </xf>
    <xf numFmtId="164" fontId="2" fillId="0" borderId="0" xfId="120" applyNumberFormat="1" applyFont="1" applyAlignment="1">
      <alignment vertical="center"/>
      <protection/>
    </xf>
    <xf numFmtId="165" fontId="20" fillId="51" borderId="0" xfId="120" applyNumberFormat="1" applyFont="1" applyFill="1" applyAlignment="1">
      <alignment horizontal="center" vertical="center"/>
      <protection/>
    </xf>
    <xf numFmtId="0" fontId="2" fillId="0" borderId="0" xfId="120" applyFont="1">
      <alignment/>
      <protection/>
    </xf>
    <xf numFmtId="0" fontId="29" fillId="0" borderId="0" xfId="122" applyFont="1" applyFill="1" applyAlignment="1">
      <alignment horizontal="center"/>
      <protection/>
    </xf>
    <xf numFmtId="0" fontId="25" fillId="0" borderId="19" xfId="122" applyFont="1" applyFill="1" applyBorder="1" applyAlignment="1">
      <alignment horizontal="center" vertical="center" wrapText="1"/>
      <protection/>
    </xf>
    <xf numFmtId="0" fontId="21" fillId="0" borderId="19" xfId="122" applyFont="1" applyFill="1" applyBorder="1" applyAlignment="1">
      <alignment horizontal="center" vertical="center" wrapText="1"/>
      <protection/>
    </xf>
    <xf numFmtId="0" fontId="21" fillId="0" borderId="34" xfId="122" applyFont="1" applyFill="1" applyBorder="1" applyAlignment="1">
      <alignment horizontal="center" vertical="center" wrapText="1"/>
      <protection/>
    </xf>
    <xf numFmtId="0" fontId="25" fillId="0" borderId="35" xfId="122" applyFont="1" applyFill="1" applyBorder="1" applyAlignment="1">
      <alignment horizontal="center" vertical="center" wrapText="1"/>
      <protection/>
    </xf>
    <xf numFmtId="0" fontId="20" fillId="0" borderId="35" xfId="118" applyFont="1" applyBorder="1" applyAlignment="1">
      <alignment vertical="center" wrapText="1"/>
      <protection/>
    </xf>
    <xf numFmtId="0" fontId="20" fillId="0" borderId="36" xfId="118" applyFont="1" applyBorder="1" applyAlignment="1">
      <alignment vertical="center" wrapText="1"/>
      <protection/>
    </xf>
    <xf numFmtId="3" fontId="30" fillId="0" borderId="37" xfId="122" applyNumberFormat="1" applyFont="1" applyFill="1" applyBorder="1" applyAlignment="1">
      <alignment horizontal="center" vertical="center" wrapText="1"/>
      <protection/>
    </xf>
    <xf numFmtId="3" fontId="30" fillId="0" borderId="37" xfId="122" applyNumberFormat="1" applyFont="1" applyFill="1" applyBorder="1" applyAlignment="1">
      <alignment horizontal="center" vertical="center"/>
      <protection/>
    </xf>
    <xf numFmtId="14" fontId="25" fillId="0" borderId="34" xfId="104" applyNumberFormat="1" applyFont="1" applyBorder="1" applyAlignment="1">
      <alignment horizontal="center" vertical="center" wrapText="1"/>
      <protection/>
    </xf>
    <xf numFmtId="0" fontId="25" fillId="0" borderId="35" xfId="122" applyFont="1" applyFill="1" applyBorder="1" applyAlignment="1">
      <alignment horizontal="center" vertical="center" wrapText="1"/>
      <protection/>
    </xf>
    <xf numFmtId="3" fontId="25" fillId="49" borderId="19" xfId="122" applyNumberFormat="1" applyFont="1" applyFill="1" applyBorder="1" applyAlignment="1">
      <alignment horizontal="center" vertical="center"/>
      <protection/>
    </xf>
    <xf numFmtId="3" fontId="88" fillId="49" borderId="19" xfId="122" applyNumberFormat="1" applyFont="1" applyFill="1" applyBorder="1" applyAlignment="1">
      <alignment horizontal="center" vertical="center"/>
      <protection/>
    </xf>
    <xf numFmtId="3" fontId="88" fillId="49" borderId="38" xfId="122" applyNumberFormat="1" applyFont="1" applyFill="1" applyBorder="1" applyAlignment="1">
      <alignment horizontal="center" vertical="center"/>
      <protection/>
    </xf>
    <xf numFmtId="0" fontId="30" fillId="0" borderId="35" xfId="122" applyFont="1" applyFill="1" applyBorder="1" applyAlignment="1">
      <alignment horizontal="left" vertical="center" wrapText="1"/>
      <protection/>
    </xf>
    <xf numFmtId="3" fontId="41" fillId="0" borderId="19" xfId="104" applyNumberFormat="1" applyFont="1" applyBorder="1" applyAlignment="1">
      <alignment horizontal="center" vertical="center" wrapText="1"/>
      <protection/>
    </xf>
    <xf numFmtId="3" fontId="89" fillId="49" borderId="38" xfId="122" applyNumberFormat="1" applyFont="1" applyFill="1" applyBorder="1" applyAlignment="1">
      <alignment horizontal="center" vertical="center"/>
      <protection/>
    </xf>
    <xf numFmtId="0" fontId="30" fillId="0" borderId="36" xfId="122" applyFont="1" applyFill="1" applyBorder="1" applyAlignment="1">
      <alignment horizontal="left" vertical="center" wrapText="1"/>
      <protection/>
    </xf>
    <xf numFmtId="3" fontId="89" fillId="49" borderId="39" xfId="122" applyNumberFormat="1" applyFont="1" applyFill="1" applyBorder="1" applyAlignment="1">
      <alignment horizontal="center" vertical="center"/>
      <protection/>
    </xf>
    <xf numFmtId="0" fontId="5" fillId="49" borderId="0" xfId="120" applyFont="1" applyFill="1" applyAlignment="1">
      <alignment horizontal="center" vertical="center"/>
      <protection/>
    </xf>
    <xf numFmtId="0" fontId="4" fillId="49" borderId="40" xfId="115" applyFont="1" applyFill="1" applyBorder="1" applyAlignment="1">
      <alignment horizontal="left" vertical="center" wrapText="1"/>
      <protection/>
    </xf>
    <xf numFmtId="0" fontId="4" fillId="49" borderId="19" xfId="115" applyFont="1" applyFill="1" applyBorder="1" applyAlignment="1">
      <alignment horizontal="left" vertical="center" wrapText="1"/>
      <protection/>
    </xf>
    <xf numFmtId="164" fontId="6" fillId="49" borderId="19" xfId="115" applyNumberFormat="1" applyFont="1" applyFill="1" applyBorder="1" applyAlignment="1">
      <alignment horizontal="center" vertical="center"/>
      <protection/>
    </xf>
    <xf numFmtId="164" fontId="4" fillId="49" borderId="19" xfId="115" applyNumberFormat="1" applyFont="1" applyFill="1" applyBorder="1" applyAlignment="1">
      <alignment horizontal="center" vertical="center" wrapText="1"/>
      <protection/>
    </xf>
    <xf numFmtId="0" fontId="6" fillId="49" borderId="19" xfId="115" applyFont="1" applyFill="1" applyBorder="1" applyAlignment="1">
      <alignment horizontal="center" vertical="center"/>
      <protection/>
    </xf>
    <xf numFmtId="0" fontId="90" fillId="49" borderId="19" xfId="105" applyFont="1" applyFill="1" applyBorder="1" applyAlignment="1">
      <alignment horizontal="left" vertical="center" wrapText="1"/>
      <protection/>
    </xf>
    <xf numFmtId="49" fontId="6" fillId="49" borderId="19" xfId="115" applyNumberFormat="1" applyFont="1" applyFill="1" applyBorder="1" applyAlignment="1">
      <alignment horizontal="center" vertical="center"/>
      <protection/>
    </xf>
    <xf numFmtId="1" fontId="2" fillId="49" borderId="19" xfId="117" applyNumberFormat="1" applyFont="1" applyFill="1" applyBorder="1" applyAlignment="1" applyProtection="1">
      <alignment horizontal="center"/>
      <protection/>
    </xf>
    <xf numFmtId="1" fontId="2" fillId="49" borderId="0" xfId="117" applyNumberFormat="1" applyFont="1" applyFill="1" applyProtection="1">
      <alignment/>
      <protection locked="0"/>
    </xf>
    <xf numFmtId="0" fontId="91" fillId="0" borderId="19" xfId="120" applyFont="1" applyBorder="1" applyAlignment="1">
      <alignment horizontal="center" vertical="center" wrapText="1"/>
      <protection/>
    </xf>
    <xf numFmtId="0" fontId="91" fillId="0" borderId="19" xfId="120" applyFont="1" applyFill="1" applyBorder="1" applyAlignment="1">
      <alignment horizontal="center" vertical="center" wrapText="1"/>
      <protection/>
    </xf>
    <xf numFmtId="0" fontId="92" fillId="0" borderId="19" xfId="120" applyFont="1" applyFill="1" applyBorder="1" applyAlignment="1">
      <alignment horizontal="center" vertical="center" wrapText="1"/>
      <protection/>
    </xf>
    <xf numFmtId="0" fontId="92" fillId="0" borderId="19" xfId="120" applyFont="1" applyBorder="1" applyAlignment="1">
      <alignment horizontal="center" vertical="center" wrapText="1"/>
      <protection/>
    </xf>
    <xf numFmtId="0" fontId="92" fillId="0" borderId="19" xfId="120" applyNumberFormat="1" applyFont="1" applyBorder="1" applyAlignment="1">
      <alignment horizontal="center" vertical="center" wrapText="1"/>
      <protection/>
    </xf>
    <xf numFmtId="0" fontId="91" fillId="49" borderId="19" xfId="117" applyNumberFormat="1" applyFont="1" applyFill="1" applyBorder="1" applyAlignment="1" applyProtection="1">
      <alignment horizontal="left" vertical="center"/>
      <protection locked="0"/>
    </xf>
    <xf numFmtId="3" fontId="91" fillId="49" borderId="19" xfId="113" applyNumberFormat="1" applyFont="1" applyFill="1" applyBorder="1" applyAlignment="1">
      <alignment horizontal="center" vertical="center"/>
      <protection/>
    </xf>
    <xf numFmtId="1" fontId="91" fillId="49" borderId="19" xfId="113" applyNumberFormat="1" applyFont="1" applyFill="1" applyBorder="1" applyAlignment="1">
      <alignment horizontal="center" vertical="center"/>
      <protection/>
    </xf>
    <xf numFmtId="1" fontId="92" fillId="49" borderId="19" xfId="117" applyNumberFormat="1" applyFont="1" applyFill="1" applyBorder="1" applyProtection="1">
      <alignment/>
      <protection locked="0"/>
    </xf>
    <xf numFmtId="0" fontId="92" fillId="0" borderId="19" xfId="120" applyFont="1" applyBorder="1" applyAlignment="1">
      <alignment horizontal="center"/>
      <protection/>
    </xf>
    <xf numFmtId="1" fontId="92" fillId="49" borderId="19" xfId="113" applyNumberFormat="1" applyFont="1" applyFill="1" applyBorder="1" applyAlignment="1">
      <alignment horizontal="center" vertical="center"/>
      <protection/>
    </xf>
    <xf numFmtId="3" fontId="92" fillId="49" borderId="19" xfId="113" applyNumberFormat="1" applyFont="1" applyFill="1" applyBorder="1" applyAlignment="1">
      <alignment horizontal="center" vertical="center"/>
      <protection/>
    </xf>
    <xf numFmtId="1" fontId="92" fillId="49" borderId="19" xfId="117" applyNumberFormat="1" applyFont="1" applyFill="1" applyBorder="1" applyAlignment="1" applyProtection="1">
      <alignment vertical="center"/>
      <protection locked="0"/>
    </xf>
    <xf numFmtId="1" fontId="25" fillId="0" borderId="34" xfId="122" applyNumberFormat="1" applyFont="1" applyFill="1" applyBorder="1" applyAlignment="1">
      <alignment horizontal="center" vertical="center" wrapText="1"/>
      <protection/>
    </xf>
    <xf numFmtId="1" fontId="30" fillId="0" borderId="34" xfId="122" applyNumberFormat="1" applyFont="1" applyFill="1" applyBorder="1" applyAlignment="1">
      <alignment horizontal="center" vertical="center" wrapText="1"/>
      <protection/>
    </xf>
    <xf numFmtId="1" fontId="30" fillId="0" borderId="41" xfId="122" applyNumberFormat="1" applyFont="1" applyFill="1" applyBorder="1" applyAlignment="1">
      <alignment horizontal="center" vertical="center" wrapText="1"/>
      <protection/>
    </xf>
    <xf numFmtId="3" fontId="25" fillId="0" borderId="34" xfId="122" applyNumberFormat="1" applyFont="1" applyFill="1" applyBorder="1" applyAlignment="1">
      <alignment horizontal="center" vertical="center"/>
      <protection/>
    </xf>
    <xf numFmtId="1" fontId="4" fillId="49" borderId="19" xfId="115" applyNumberFormat="1" applyFont="1" applyFill="1" applyBorder="1" applyAlignment="1">
      <alignment horizontal="center" vertical="center" wrapText="1"/>
      <protection/>
    </xf>
    <xf numFmtId="1" fontId="4" fillId="49" borderId="19" xfId="116" applyNumberFormat="1" applyFont="1" applyFill="1" applyBorder="1" applyAlignment="1">
      <alignment horizontal="center" vertical="center" wrapText="1"/>
      <protection/>
    </xf>
    <xf numFmtId="165" fontId="6" fillId="49" borderId="19" xfId="115" applyNumberFormat="1" applyFont="1" applyFill="1" applyBorder="1" applyAlignment="1">
      <alignment horizontal="center" vertical="center"/>
      <protection/>
    </xf>
    <xf numFmtId="1" fontId="6" fillId="49" borderId="19" xfId="115" applyNumberFormat="1" applyFont="1" applyFill="1" applyBorder="1" applyAlignment="1">
      <alignment horizontal="center" vertical="center"/>
      <protection/>
    </xf>
    <xf numFmtId="1" fontId="4" fillId="49" borderId="40" xfId="115" applyNumberFormat="1" applyFont="1" applyFill="1" applyBorder="1" applyAlignment="1">
      <alignment horizontal="center" vertical="center" wrapText="1"/>
      <protection/>
    </xf>
    <xf numFmtId="165" fontId="13" fillId="49" borderId="40" xfId="115" applyNumberFormat="1" applyFont="1" applyFill="1" applyBorder="1" applyAlignment="1">
      <alignment horizontal="center" vertical="center"/>
      <protection/>
    </xf>
    <xf numFmtId="1" fontId="13" fillId="49" borderId="40" xfId="115" applyNumberFormat="1" applyFont="1" applyFill="1" applyBorder="1" applyAlignment="1">
      <alignment horizontal="center" vertical="center"/>
      <protection/>
    </xf>
    <xf numFmtId="1" fontId="4" fillId="49" borderId="40" xfId="116" applyNumberFormat="1" applyFont="1" applyFill="1" applyBorder="1" applyAlignment="1">
      <alignment horizontal="center" vertical="center" wrapText="1"/>
      <protection/>
    </xf>
    <xf numFmtId="1" fontId="6" fillId="49" borderId="40" xfId="115" applyNumberFormat="1" applyFont="1" applyFill="1" applyBorder="1" applyAlignment="1">
      <alignment horizontal="center" vertical="center"/>
      <protection/>
    </xf>
    <xf numFmtId="3" fontId="4" fillId="49" borderId="19" xfId="115" applyNumberFormat="1" applyFont="1" applyFill="1" applyBorder="1" applyAlignment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left" vertical="center"/>
      <protection locked="0"/>
    </xf>
    <xf numFmtId="3" fontId="15" fillId="0" borderId="19" xfId="117" applyNumberFormat="1" applyFont="1" applyFill="1" applyBorder="1" applyAlignment="1" applyProtection="1">
      <alignment horizontal="center" vertical="center"/>
      <protection locked="0"/>
    </xf>
    <xf numFmtId="164" fontId="15" fillId="0" borderId="19" xfId="117" applyNumberFormat="1" applyFont="1" applyFill="1" applyBorder="1" applyAlignment="1" applyProtection="1">
      <alignment horizontal="center" vertical="center"/>
      <protection locked="0"/>
    </xf>
    <xf numFmtId="165" fontId="15" fillId="0" borderId="19" xfId="117" applyNumberFormat="1" applyFont="1" applyFill="1" applyBorder="1" applyAlignment="1" applyProtection="1">
      <alignment horizontal="center" vertical="center"/>
      <protection locked="0"/>
    </xf>
    <xf numFmtId="3" fontId="15" fillId="0" borderId="19" xfId="117" applyNumberFormat="1" applyFont="1" applyFill="1" applyBorder="1" applyAlignment="1" applyProtection="1">
      <alignment horizontal="center" vertical="center" wrapText="1"/>
      <protection locked="0"/>
    </xf>
    <xf numFmtId="165" fontId="15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17" applyNumberFormat="1" applyFont="1" applyFill="1" applyAlignment="1" applyProtection="1">
      <alignment vertical="center"/>
      <protection locked="0"/>
    </xf>
    <xf numFmtId="1" fontId="13" fillId="0" borderId="19" xfId="117" applyNumberFormat="1" applyFont="1" applyFill="1" applyBorder="1" applyProtection="1">
      <alignment/>
      <protection locked="0"/>
    </xf>
    <xf numFmtId="3" fontId="18" fillId="0" borderId="19" xfId="0" applyNumberFormat="1" applyFont="1" applyFill="1" applyBorder="1" applyAlignment="1">
      <alignment horizontal="center" vertical="center"/>
    </xf>
    <xf numFmtId="165" fontId="17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7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8" fillId="0" borderId="19" xfId="0" applyNumberFormat="1" applyFont="1" applyFill="1" applyBorder="1" applyAlignment="1">
      <alignment horizontal="center" vertical="center"/>
    </xf>
    <xf numFmtId="1" fontId="13" fillId="49" borderId="19" xfId="117" applyNumberFormat="1" applyFont="1" applyFill="1" applyBorder="1" applyProtection="1">
      <alignment/>
      <protection locked="0"/>
    </xf>
    <xf numFmtId="3" fontId="18" fillId="49" borderId="19" xfId="117" applyNumberFormat="1" applyFont="1" applyFill="1" applyBorder="1" applyAlignment="1" applyProtection="1">
      <alignment horizontal="center" vertical="center"/>
      <protection locked="0"/>
    </xf>
    <xf numFmtId="3" fontId="18" fillId="49" borderId="19" xfId="0" applyNumberFormat="1" applyFont="1" applyFill="1" applyBorder="1" applyAlignment="1">
      <alignment horizontal="center" vertical="center"/>
    </xf>
    <xf numFmtId="164" fontId="17" fillId="49" borderId="19" xfId="117" applyNumberFormat="1" applyFont="1" applyFill="1" applyBorder="1" applyAlignment="1" applyProtection="1">
      <alignment horizontal="center" vertical="center"/>
      <protection locked="0"/>
    </xf>
    <xf numFmtId="3" fontId="17" fillId="49" borderId="19" xfId="117" applyNumberFormat="1" applyFont="1" applyFill="1" applyBorder="1" applyAlignment="1" applyProtection="1">
      <alignment horizontal="center" vertical="center"/>
      <protection locked="0"/>
    </xf>
    <xf numFmtId="1" fontId="18" fillId="49" borderId="19" xfId="117" applyNumberFormat="1" applyFont="1" applyFill="1" applyBorder="1" applyAlignment="1" applyProtection="1">
      <alignment horizontal="center" vertical="center"/>
      <protection locked="0"/>
    </xf>
    <xf numFmtId="165" fontId="17" fillId="49" borderId="19" xfId="117" applyNumberFormat="1" applyFont="1" applyFill="1" applyBorder="1" applyAlignment="1" applyProtection="1">
      <alignment horizontal="center" vertical="center"/>
      <protection locked="0"/>
    </xf>
    <xf numFmtId="1" fontId="17" fillId="49" borderId="19" xfId="117" applyNumberFormat="1" applyFont="1" applyFill="1" applyBorder="1" applyAlignment="1" applyProtection="1">
      <alignment horizontal="center" vertical="center"/>
      <protection locked="0"/>
    </xf>
    <xf numFmtId="3" fontId="18" fillId="49" borderId="19" xfId="117" applyNumberFormat="1" applyFont="1" applyFill="1" applyBorder="1" applyAlignment="1" applyProtection="1">
      <alignment horizontal="center" vertical="center" wrapText="1"/>
      <protection locked="0"/>
    </xf>
    <xf numFmtId="165" fontId="17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7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8" fillId="49" borderId="19" xfId="119" applyNumberFormat="1" applyFont="1" applyFill="1" applyBorder="1" applyAlignment="1">
      <alignment horizontal="center" vertical="center" wrapText="1"/>
      <protection/>
    </xf>
    <xf numFmtId="1" fontId="18" fillId="49" borderId="19" xfId="0" applyNumberFormat="1" applyFont="1" applyFill="1" applyBorder="1" applyAlignment="1">
      <alignment horizontal="center" vertical="center"/>
    </xf>
    <xf numFmtId="1" fontId="13" fillId="0" borderId="19" xfId="117" applyNumberFormat="1" applyFont="1" applyFill="1" applyBorder="1" applyAlignment="1" applyProtection="1">
      <alignment vertical="center"/>
      <protection locked="0"/>
    </xf>
    <xf numFmtId="3" fontId="16" fillId="0" borderId="19" xfId="117" applyNumberFormat="1" applyFont="1" applyFill="1" applyBorder="1" applyAlignment="1" applyProtection="1">
      <alignment horizontal="center" vertical="center"/>
      <protection locked="0"/>
    </xf>
    <xf numFmtId="0" fontId="6" fillId="49" borderId="19" xfId="115" applyFont="1" applyFill="1" applyBorder="1" applyAlignment="1">
      <alignment horizontal="center" vertical="top" wrapText="1"/>
      <protection/>
    </xf>
    <xf numFmtId="0" fontId="10" fillId="49" borderId="19" xfId="115" applyFont="1" applyFill="1" applyBorder="1" applyAlignment="1">
      <alignment horizontal="left" vertical="center" wrapText="1"/>
      <protection/>
    </xf>
    <xf numFmtId="0" fontId="10" fillId="49" borderId="40" xfId="115" applyFont="1" applyFill="1" applyBorder="1" applyAlignment="1">
      <alignment horizontal="left" vertical="center" wrapText="1"/>
      <protection/>
    </xf>
    <xf numFmtId="164" fontId="10" fillId="49" borderId="40" xfId="115" applyNumberFormat="1" applyFont="1" applyFill="1" applyBorder="1" applyAlignment="1">
      <alignment horizontal="center" vertical="center" wrapText="1"/>
      <protection/>
    </xf>
    <xf numFmtId="3" fontId="4" fillId="49" borderId="40" xfId="115" applyNumberFormat="1" applyFont="1" applyFill="1" applyBorder="1" applyAlignment="1">
      <alignment horizontal="center" vertical="center" wrapText="1"/>
      <protection/>
    </xf>
    <xf numFmtId="3" fontId="13" fillId="49" borderId="40" xfId="115" applyNumberFormat="1" applyFont="1" applyFill="1" applyBorder="1" applyAlignment="1">
      <alignment horizontal="center" vertical="center"/>
      <protection/>
    </xf>
    <xf numFmtId="1" fontId="90" fillId="49" borderId="19" xfId="115" applyNumberFormat="1" applyFont="1" applyFill="1" applyBorder="1" applyAlignment="1">
      <alignment horizontal="center" vertical="center" wrapText="1"/>
      <protection/>
    </xf>
    <xf numFmtId="164" fontId="4" fillId="49" borderId="19" xfId="116" applyNumberFormat="1" applyFont="1" applyFill="1" applyBorder="1" applyAlignment="1">
      <alignment horizontal="center" vertical="center" wrapText="1"/>
      <protection/>
    </xf>
    <xf numFmtId="0" fontId="6" fillId="49" borderId="19" xfId="115" applyFont="1" applyFill="1" applyBorder="1" applyAlignment="1">
      <alignment horizontal="center" vertical="center" wrapText="1"/>
      <protection/>
    </xf>
    <xf numFmtId="3" fontId="4" fillId="49" borderId="19" xfId="116" applyNumberFormat="1" applyFont="1" applyFill="1" applyBorder="1" applyAlignment="1">
      <alignment horizontal="center" vertical="center" wrapText="1"/>
      <protection/>
    </xf>
    <xf numFmtId="0" fontId="2" fillId="49" borderId="0" xfId="114" applyFill="1" applyAlignment="1">
      <alignment horizontal="center" vertical="center"/>
      <protection/>
    </xf>
    <xf numFmtId="0" fontId="2" fillId="49" borderId="0" xfId="114" applyFont="1" applyFill="1" applyAlignment="1">
      <alignment horizontal="left" vertical="center"/>
      <protection/>
    </xf>
    <xf numFmtId="3" fontId="2" fillId="49" borderId="0" xfId="114" applyNumberFormat="1" applyFill="1">
      <alignment/>
      <protection/>
    </xf>
    <xf numFmtId="1" fontId="15" fillId="49" borderId="19" xfId="117" applyNumberFormat="1" applyFont="1" applyFill="1" applyBorder="1" applyAlignment="1" applyProtection="1">
      <alignment horizontal="center" vertical="center"/>
      <protection/>
    </xf>
    <xf numFmtId="1" fontId="2" fillId="49" borderId="0" xfId="117" applyNumberFormat="1" applyFont="1" applyFill="1" applyAlignment="1" applyProtection="1">
      <alignment horizontal="center"/>
      <protection locked="0"/>
    </xf>
    <xf numFmtId="1" fontId="2" fillId="0" borderId="19" xfId="117" applyNumberFormat="1" applyFont="1" applyFill="1" applyBorder="1" applyAlignment="1" applyProtection="1">
      <alignment horizontal="center"/>
      <protection/>
    </xf>
    <xf numFmtId="0" fontId="21" fillId="0" borderId="0" xfId="113" applyFont="1" applyAlignment="1">
      <alignment horizontal="center" vertical="center" wrapText="1"/>
      <protection/>
    </xf>
    <xf numFmtId="0" fontId="36" fillId="0" borderId="42" xfId="121" applyFont="1" applyFill="1" applyBorder="1" applyAlignment="1">
      <alignment horizontal="center" wrapText="1"/>
      <protection/>
    </xf>
    <xf numFmtId="0" fontId="22" fillId="0" borderId="43" xfId="113" applyFont="1" applyFill="1" applyBorder="1" applyAlignment="1">
      <alignment horizontal="center" vertical="center" wrapText="1"/>
      <protection/>
    </xf>
    <xf numFmtId="0" fontId="22" fillId="0" borderId="44" xfId="113" applyFont="1" applyFill="1" applyBorder="1" applyAlignment="1">
      <alignment horizontal="center" vertical="center" wrapText="1"/>
      <protection/>
    </xf>
    <xf numFmtId="0" fontId="50" fillId="0" borderId="0" xfId="120" applyFont="1" applyFill="1" applyAlignment="1">
      <alignment horizontal="center" vertical="top" wrapText="1"/>
      <protection/>
    </xf>
    <xf numFmtId="0" fontId="91" fillId="0" borderId="19" xfId="120" applyFont="1" applyFill="1" applyBorder="1" applyAlignment="1">
      <alignment horizontal="center" vertical="top" wrapText="1"/>
      <protection/>
    </xf>
    <xf numFmtId="0" fontId="91" fillId="0" borderId="19" xfId="120" applyFont="1" applyBorder="1" applyAlignment="1">
      <alignment horizontal="center" vertical="center" wrapText="1"/>
      <protection/>
    </xf>
    <xf numFmtId="0" fontId="21" fillId="0" borderId="0" xfId="122" applyFont="1" applyFill="1" applyAlignment="1">
      <alignment horizontal="center" wrapText="1"/>
      <protection/>
    </xf>
    <xf numFmtId="0" fontId="23" fillId="0" borderId="0" xfId="122" applyFont="1" applyFill="1" applyAlignment="1">
      <alignment horizontal="center"/>
      <protection/>
    </xf>
    <xf numFmtId="0" fontId="24" fillId="0" borderId="45" xfId="122" applyFont="1" applyFill="1" applyBorder="1" applyAlignment="1">
      <alignment horizontal="center"/>
      <protection/>
    </xf>
    <xf numFmtId="0" fontId="24" fillId="0" borderId="46" xfId="122" applyFont="1" applyFill="1" applyBorder="1" applyAlignment="1">
      <alignment horizontal="center"/>
      <protection/>
    </xf>
    <xf numFmtId="49" fontId="33" fillId="0" borderId="19" xfId="120" applyNumberFormat="1" applyFont="1" applyBorder="1" applyAlignment="1">
      <alignment horizontal="center" vertical="center" wrapText="1"/>
      <protection/>
    </xf>
    <xf numFmtId="14" fontId="25" fillId="0" borderId="47" xfId="104" applyNumberFormat="1" applyFont="1" applyBorder="1" applyAlignment="1">
      <alignment horizontal="center" vertical="center" wrapText="1"/>
      <protection/>
    </xf>
    <xf numFmtId="14" fontId="25" fillId="0" borderId="48" xfId="104" applyNumberFormat="1" applyFont="1" applyBorder="1" applyAlignment="1">
      <alignment horizontal="center" vertical="center" wrapText="1"/>
      <protection/>
    </xf>
    <xf numFmtId="0" fontId="28" fillId="0" borderId="0" xfId="122" applyFont="1" applyFill="1" applyAlignment="1">
      <alignment horizontal="center" wrapText="1"/>
      <protection/>
    </xf>
    <xf numFmtId="0" fontId="23" fillId="0" borderId="0" xfId="122" applyFont="1" applyFill="1" applyAlignment="1">
      <alignment horizontal="center" wrapText="1"/>
      <protection/>
    </xf>
    <xf numFmtId="0" fontId="24" fillId="0" borderId="49" xfId="122" applyFont="1" applyFill="1" applyBorder="1" applyAlignment="1">
      <alignment horizontal="center"/>
      <protection/>
    </xf>
    <xf numFmtId="0" fontId="24" fillId="0" borderId="35" xfId="122" applyFont="1" applyFill="1" applyBorder="1" applyAlignment="1">
      <alignment horizontal="center"/>
      <protection/>
    </xf>
    <xf numFmtId="6" fontId="21" fillId="0" borderId="47" xfId="122" applyNumberFormat="1" applyFont="1" applyFill="1" applyBorder="1" applyAlignment="1">
      <alignment horizontal="center" vertical="center" wrapText="1"/>
      <protection/>
    </xf>
    <xf numFmtId="0" fontId="21" fillId="0" borderId="19" xfId="122" applyFont="1" applyFill="1" applyBorder="1" applyAlignment="1">
      <alignment horizontal="center" vertical="center" wrapText="1"/>
      <protection/>
    </xf>
    <xf numFmtId="0" fontId="21" fillId="0" borderId="47" xfId="122" applyFont="1" applyFill="1" applyBorder="1" applyAlignment="1">
      <alignment horizontal="center" vertical="center" wrapText="1"/>
      <protection/>
    </xf>
    <xf numFmtId="0" fontId="21" fillId="0" borderId="48" xfId="122" applyFont="1" applyFill="1" applyBorder="1" applyAlignment="1">
      <alignment horizontal="center" vertical="center" wrapText="1"/>
      <protection/>
    </xf>
    <xf numFmtId="0" fontId="33" fillId="49" borderId="0" xfId="116" applyFont="1" applyFill="1" applyAlignment="1">
      <alignment horizontal="center"/>
      <protection/>
    </xf>
    <xf numFmtId="0" fontId="33" fillId="49" borderId="18" xfId="115" applyFont="1" applyFill="1" applyBorder="1" applyAlignment="1">
      <alignment horizontal="center" vertical="top" wrapText="1"/>
      <protection/>
    </xf>
    <xf numFmtId="0" fontId="4" fillId="49" borderId="19" xfId="115" applyFont="1" applyFill="1" applyBorder="1" applyAlignment="1">
      <alignment horizontal="center" vertical="center" wrapText="1"/>
      <protection/>
    </xf>
    <xf numFmtId="6" fontId="4" fillId="49" borderId="19" xfId="115" applyNumberFormat="1" applyFont="1" applyFill="1" applyBorder="1" applyAlignment="1">
      <alignment horizontal="center" vertical="center" wrapText="1"/>
      <protection/>
    </xf>
    <xf numFmtId="0" fontId="6" fillId="49" borderId="19" xfId="115" applyFont="1" applyFill="1" applyBorder="1" applyAlignment="1">
      <alignment horizontal="center" vertical="center"/>
      <protection/>
    </xf>
    <xf numFmtId="0" fontId="6" fillId="49" borderId="50" xfId="115" applyFont="1" applyFill="1" applyBorder="1" applyAlignment="1">
      <alignment horizontal="center" vertical="center"/>
      <protection/>
    </xf>
    <xf numFmtId="0" fontId="6" fillId="49" borderId="51" xfId="115" applyFont="1" applyFill="1" applyBorder="1" applyAlignment="1">
      <alignment horizontal="center" vertical="center"/>
      <protection/>
    </xf>
    <xf numFmtId="0" fontId="10" fillId="49" borderId="52" xfId="114" applyFont="1" applyFill="1" applyBorder="1" applyAlignment="1">
      <alignment horizontal="left" vertical="center" wrapText="1"/>
      <protection/>
    </xf>
    <xf numFmtId="165" fontId="6" fillId="49" borderId="38" xfId="115" applyNumberFormat="1" applyFont="1" applyFill="1" applyBorder="1" applyAlignment="1">
      <alignment horizontal="center" vertical="center"/>
      <protection/>
    </xf>
    <xf numFmtId="165" fontId="6" fillId="49" borderId="53" xfId="115" applyNumberFormat="1" applyFont="1" applyFill="1" applyBorder="1" applyAlignment="1">
      <alignment horizontal="center" vertical="center"/>
      <protection/>
    </xf>
    <xf numFmtId="0" fontId="34" fillId="49" borderId="52" xfId="115" applyFont="1" applyFill="1" applyBorder="1" applyAlignment="1">
      <alignment horizontal="center" vertical="center" wrapText="1"/>
      <protection/>
    </xf>
    <xf numFmtId="0" fontId="34" fillId="49" borderId="18" xfId="115" applyFont="1" applyFill="1" applyBorder="1" applyAlignment="1">
      <alignment horizontal="center" vertical="center" wrapText="1"/>
      <protection/>
    </xf>
    <xf numFmtId="0" fontId="6" fillId="49" borderId="38" xfId="115" applyFont="1" applyFill="1" applyBorder="1" applyAlignment="1">
      <alignment horizontal="center" vertical="center"/>
      <protection/>
    </xf>
    <xf numFmtId="0" fontId="6" fillId="49" borderId="53" xfId="115" applyFont="1" applyFill="1" applyBorder="1" applyAlignment="1">
      <alignment horizontal="center" vertical="center"/>
      <protection/>
    </xf>
    <xf numFmtId="1" fontId="13" fillId="0" borderId="54" xfId="117" applyNumberFormat="1" applyFont="1" applyFill="1" applyBorder="1" applyAlignment="1" applyProtection="1">
      <alignment horizontal="center" vertical="center" wrapText="1"/>
      <protection/>
    </xf>
    <xf numFmtId="1" fontId="13" fillId="0" borderId="52" xfId="117" applyNumberFormat="1" applyFont="1" applyFill="1" applyBorder="1" applyAlignment="1" applyProtection="1">
      <alignment horizontal="center" vertical="center" wrapText="1"/>
      <protection/>
    </xf>
    <xf numFmtId="1" fontId="13" fillId="0" borderId="55" xfId="117" applyNumberFormat="1" applyFont="1" applyFill="1" applyBorder="1" applyAlignment="1" applyProtection="1">
      <alignment horizontal="center" vertical="center" wrapText="1"/>
      <protection/>
    </xf>
    <xf numFmtId="1" fontId="13" fillId="0" borderId="56" xfId="117" applyNumberFormat="1" applyFont="1" applyFill="1" applyBorder="1" applyAlignment="1" applyProtection="1">
      <alignment horizontal="center" vertical="center" wrapText="1"/>
      <protection/>
    </xf>
    <xf numFmtId="1" fontId="13" fillId="0" borderId="0" xfId="117" applyNumberFormat="1" applyFont="1" applyFill="1" applyBorder="1" applyAlignment="1" applyProtection="1">
      <alignment horizontal="center" vertical="center" wrapText="1"/>
      <protection/>
    </xf>
    <xf numFmtId="1" fontId="13" fillId="0" borderId="57" xfId="117" applyNumberFormat="1" applyFont="1" applyFill="1" applyBorder="1" applyAlignment="1" applyProtection="1">
      <alignment horizontal="center" vertical="center" wrapText="1"/>
      <protection/>
    </xf>
    <xf numFmtId="1" fontId="13" fillId="0" borderId="50" xfId="117" applyNumberFormat="1" applyFont="1" applyFill="1" applyBorder="1" applyAlignment="1" applyProtection="1">
      <alignment horizontal="center" vertical="center" wrapText="1"/>
      <protection/>
    </xf>
    <xf numFmtId="1" fontId="13" fillId="0" borderId="18" xfId="117" applyNumberFormat="1" applyFont="1" applyFill="1" applyBorder="1" applyAlignment="1" applyProtection="1">
      <alignment horizontal="center" vertical="center" wrapText="1"/>
      <protection/>
    </xf>
    <xf numFmtId="1" fontId="13" fillId="0" borderId="51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58" xfId="117" applyNumberFormat="1" applyFont="1" applyFill="1" applyBorder="1" applyAlignment="1" applyProtection="1">
      <alignment horizontal="center" vertical="center" wrapText="1"/>
      <protection/>
    </xf>
    <xf numFmtId="1" fontId="15" fillId="0" borderId="40" xfId="117" applyNumberFormat="1" applyFont="1" applyFill="1" applyBorder="1" applyAlignment="1" applyProtection="1">
      <alignment horizontal="center" vertical="center" wrapText="1"/>
      <protection/>
    </xf>
    <xf numFmtId="1" fontId="56" fillId="0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19" xfId="117" applyNumberFormat="1" applyFont="1" applyFill="1" applyBorder="1" applyAlignment="1" applyProtection="1">
      <alignment horizontal="center" vertical="center" wrapText="1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13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3" fillId="0" borderId="19" xfId="117" applyNumberFormat="1" applyFont="1" applyFill="1" applyBorder="1" applyAlignment="1" applyProtection="1">
      <alignment horizontal="center" vertical="center" wrapText="1"/>
      <protection/>
    </xf>
    <xf numFmtId="1" fontId="14" fillId="0" borderId="54" xfId="117" applyNumberFormat="1" applyFont="1" applyFill="1" applyBorder="1" applyAlignment="1" applyProtection="1">
      <alignment horizontal="center" vertical="center" wrapText="1"/>
      <protection/>
    </xf>
    <xf numFmtId="1" fontId="14" fillId="0" borderId="52" xfId="117" applyNumberFormat="1" applyFont="1" applyFill="1" applyBorder="1" applyAlignment="1" applyProtection="1">
      <alignment horizontal="center" vertical="center" wrapText="1"/>
      <protection/>
    </xf>
    <xf numFmtId="1" fontId="14" fillId="0" borderId="55" xfId="117" applyNumberFormat="1" applyFont="1" applyFill="1" applyBorder="1" applyAlignment="1" applyProtection="1">
      <alignment horizontal="center" vertical="center" wrapText="1"/>
      <protection/>
    </xf>
    <xf numFmtId="1" fontId="14" fillId="0" borderId="56" xfId="117" applyNumberFormat="1" applyFont="1" applyFill="1" applyBorder="1" applyAlignment="1" applyProtection="1">
      <alignment horizontal="center" vertical="center" wrapText="1"/>
      <protection/>
    </xf>
    <xf numFmtId="1" fontId="14" fillId="0" borderId="0" xfId="117" applyNumberFormat="1" applyFont="1" applyFill="1" applyBorder="1" applyAlignment="1" applyProtection="1">
      <alignment horizontal="center" vertical="center" wrapText="1"/>
      <protection/>
    </xf>
    <xf numFmtId="1" fontId="14" fillId="0" borderId="57" xfId="117" applyNumberFormat="1" applyFont="1" applyFill="1" applyBorder="1" applyAlignment="1" applyProtection="1">
      <alignment horizontal="center" vertical="center" wrapText="1"/>
      <protection/>
    </xf>
    <xf numFmtId="1" fontId="14" fillId="0" borderId="50" xfId="117" applyNumberFormat="1" applyFont="1" applyFill="1" applyBorder="1" applyAlignment="1" applyProtection="1">
      <alignment horizontal="center" vertical="center" wrapText="1"/>
      <protection/>
    </xf>
    <xf numFmtId="1" fontId="14" fillId="0" borderId="18" xfId="117" applyNumberFormat="1" applyFont="1" applyFill="1" applyBorder="1" applyAlignment="1" applyProtection="1">
      <alignment horizontal="center" vertical="center" wrapText="1"/>
      <protection/>
    </xf>
    <xf numFmtId="1" fontId="14" fillId="0" borderId="51" xfId="117" applyNumberFormat="1" applyFont="1" applyFill="1" applyBorder="1" applyAlignment="1" applyProtection="1">
      <alignment horizontal="center" vertical="center" wrapText="1"/>
      <protection/>
    </xf>
    <xf numFmtId="1" fontId="13" fillId="0" borderId="53" xfId="117" applyNumberFormat="1" applyFont="1" applyFill="1" applyBorder="1" applyAlignment="1" applyProtection="1">
      <alignment horizontal="center" vertical="center" wrapText="1"/>
      <protection/>
    </xf>
    <xf numFmtId="1" fontId="3" fillId="0" borderId="0" xfId="117" applyNumberFormat="1" applyFont="1" applyFill="1" applyAlignment="1" applyProtection="1">
      <alignment horizontal="center"/>
      <protection locked="0"/>
    </xf>
    <xf numFmtId="1" fontId="3" fillId="0" borderId="18" xfId="117" applyNumberFormat="1" applyFont="1" applyFill="1" applyBorder="1" applyAlignment="1" applyProtection="1">
      <alignment horizontal="center"/>
      <protection locked="0"/>
    </xf>
    <xf numFmtId="1" fontId="2" fillId="0" borderId="58" xfId="117" applyNumberFormat="1" applyFont="1" applyFill="1" applyBorder="1" applyAlignment="1" applyProtection="1">
      <alignment horizontal="center"/>
      <protection/>
    </xf>
    <xf numFmtId="1" fontId="2" fillId="0" borderId="59" xfId="117" applyNumberFormat="1" applyFont="1" applyFill="1" applyBorder="1" applyAlignment="1" applyProtection="1">
      <alignment horizontal="center"/>
      <protection/>
    </xf>
    <xf numFmtId="1" fontId="2" fillId="0" borderId="40" xfId="117" applyNumberFormat="1" applyFont="1" applyFill="1" applyBorder="1" applyAlignment="1" applyProtection="1">
      <alignment horizontal="center"/>
      <protection/>
    </xf>
    <xf numFmtId="1" fontId="13" fillId="0" borderId="58" xfId="117" applyNumberFormat="1" applyFont="1" applyFill="1" applyBorder="1" applyAlignment="1" applyProtection="1">
      <alignment horizontal="center" vertical="center" wrapText="1"/>
      <protection/>
    </xf>
    <xf numFmtId="1" fontId="13" fillId="0" borderId="38" xfId="117" applyNumberFormat="1" applyFont="1" applyFill="1" applyBorder="1" applyAlignment="1" applyProtection="1">
      <alignment horizontal="center" vertical="center" wrapText="1"/>
      <protection/>
    </xf>
    <xf numFmtId="1" fontId="13" fillId="0" borderId="60" xfId="117" applyNumberFormat="1" applyFont="1" applyFill="1" applyBorder="1" applyAlignment="1" applyProtection="1">
      <alignment horizontal="center" vertical="center" wrapText="1"/>
      <protection/>
    </xf>
    <xf numFmtId="1" fontId="16" fillId="0" borderId="38" xfId="117" applyNumberFormat="1" applyFont="1" applyFill="1" applyBorder="1" applyAlignment="1" applyProtection="1">
      <alignment horizontal="center" vertical="center" wrapText="1"/>
      <protection/>
    </xf>
    <xf numFmtId="1" fontId="16" fillId="0" borderId="53" xfId="117" applyNumberFormat="1" applyFont="1" applyFill="1" applyBorder="1" applyAlignment="1" applyProtection="1">
      <alignment horizontal="center" vertical="center" wrapText="1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Звичайний 2 3" xfId="104"/>
    <cellStyle name="Звичайний 3 2 3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2 2" xfId="111"/>
    <cellStyle name="Обычный 3" xfId="112"/>
    <cellStyle name="Обычный 4" xfId="113"/>
    <cellStyle name="Обычный 5 2" xfId="114"/>
    <cellStyle name="Обычный 5 3" xfId="115"/>
    <cellStyle name="Обычный 6 3" xfId="116"/>
    <cellStyle name="Обычный_06" xfId="117"/>
    <cellStyle name="Обычный_09_Професійний склад" xfId="118"/>
    <cellStyle name="Обычный_12 Зинкевич" xfId="119"/>
    <cellStyle name="Обычный_27.08.2013" xfId="120"/>
    <cellStyle name="Обычный_TБЛ-12~1" xfId="121"/>
    <cellStyle name="Обычный_Форма7Н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2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10.28125" defaultRowHeight="15"/>
  <cols>
    <col min="1" max="1" width="33.421875" style="46" customWidth="1"/>
    <col min="2" max="2" width="10.7109375" style="50" customWidth="1"/>
    <col min="3" max="3" width="14.28125" style="50" customWidth="1"/>
    <col min="4" max="4" width="10.421875" style="46" customWidth="1"/>
    <col min="5" max="5" width="11.28125" style="46" customWidth="1"/>
    <col min="6" max="6" width="12.7109375" style="46" customWidth="1"/>
    <col min="7" max="7" width="12.00390625" style="46" customWidth="1"/>
    <col min="8" max="8" width="8.57421875" style="46" customWidth="1"/>
    <col min="9" max="11" width="9.140625" style="46" customWidth="1"/>
    <col min="12" max="245" width="7.8515625" style="46" customWidth="1"/>
    <col min="246" max="246" width="39.28125" style="46" customWidth="1"/>
    <col min="247" max="16384" width="10.28125" style="46" customWidth="1"/>
  </cols>
  <sheetData>
    <row r="1" spans="1:11" s="52" customFormat="1" ht="15.75">
      <c r="A1" s="49"/>
      <c r="B1" s="49"/>
      <c r="C1" s="50"/>
      <c r="D1" s="49"/>
      <c r="E1" s="49"/>
      <c r="F1" s="51"/>
      <c r="G1" s="49"/>
      <c r="H1" s="49"/>
      <c r="I1" s="49"/>
      <c r="J1" s="49"/>
      <c r="K1" s="49"/>
    </row>
    <row r="2" spans="1:11" s="54" customFormat="1" ht="12" customHeight="1">
      <c r="A2" s="53"/>
      <c r="B2" s="53"/>
      <c r="C2" s="50"/>
      <c r="D2" s="53"/>
      <c r="E2" s="53"/>
      <c r="F2" s="51"/>
      <c r="G2" s="53"/>
      <c r="H2" s="53"/>
      <c r="I2" s="53"/>
      <c r="J2" s="53"/>
      <c r="K2" s="53"/>
    </row>
    <row r="3" spans="1:6" ht="63" customHeight="1">
      <c r="A3" s="189" t="s">
        <v>81</v>
      </c>
      <c r="B3" s="189"/>
      <c r="C3" s="189"/>
      <c r="F3" s="51"/>
    </row>
    <row r="4" spans="1:6" ht="21.75" customHeight="1" thickBot="1">
      <c r="A4" s="190" t="s">
        <v>69</v>
      </c>
      <c r="B4" s="190"/>
      <c r="C4" s="190"/>
      <c r="F4" s="51"/>
    </row>
    <row r="5" spans="1:6" ht="16.5" customHeight="1" thickTop="1">
      <c r="A5" s="47"/>
      <c r="B5" s="191" t="s">
        <v>56</v>
      </c>
      <c r="C5" s="192"/>
      <c r="F5" s="51"/>
    </row>
    <row r="6" spans="1:6" ht="16.5" thickBot="1">
      <c r="A6" s="48"/>
      <c r="B6" s="74" t="s">
        <v>57</v>
      </c>
      <c r="C6" s="75" t="s">
        <v>6</v>
      </c>
      <c r="F6" s="55"/>
    </row>
    <row r="7" spans="1:6" ht="38.25" thickTop="1">
      <c r="A7" s="68" t="s">
        <v>60</v>
      </c>
      <c r="B7" s="57">
        <v>432.3</v>
      </c>
      <c r="C7" s="58">
        <v>419.1</v>
      </c>
      <c r="F7" s="56"/>
    </row>
    <row r="8" spans="1:6" ht="37.5">
      <c r="A8" s="69" t="s">
        <v>59</v>
      </c>
      <c r="B8" s="59">
        <v>57.7</v>
      </c>
      <c r="C8" s="60">
        <v>55.9</v>
      </c>
      <c r="F8" s="51"/>
    </row>
    <row r="9" spans="1:6" ht="37.5">
      <c r="A9" s="70" t="s">
        <v>61</v>
      </c>
      <c r="B9" s="61">
        <v>383.7</v>
      </c>
      <c r="C9" s="62">
        <v>366.9</v>
      </c>
      <c r="F9" s="51"/>
    </row>
    <row r="10" spans="1:6" ht="18.75">
      <c r="A10" s="71" t="s">
        <v>58</v>
      </c>
      <c r="B10" s="63">
        <v>51.2</v>
      </c>
      <c r="C10" s="64">
        <v>48.9</v>
      </c>
      <c r="F10" s="51"/>
    </row>
    <row r="11" spans="1:6" ht="56.25">
      <c r="A11" s="72" t="s">
        <v>68</v>
      </c>
      <c r="B11" s="65">
        <v>48.6</v>
      </c>
      <c r="C11" s="66">
        <v>52.2</v>
      </c>
      <c r="F11" s="51"/>
    </row>
    <row r="12" spans="1:3" ht="37.5">
      <c r="A12" s="73" t="s">
        <v>62</v>
      </c>
      <c r="B12" s="59">
        <v>11.2</v>
      </c>
      <c r="C12" s="67">
        <v>12.5</v>
      </c>
    </row>
  </sheetData>
  <sheetProtection/>
  <mergeCells count="3">
    <mergeCell ref="A3:C3"/>
    <mergeCell ref="A4:C4"/>
    <mergeCell ref="B5:C5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6"/>
  <sheetViews>
    <sheetView view="pageBreakPreview" zoomScale="55" zoomScaleNormal="85" zoomScaleSheetLayoutView="5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2" sqref="A2:F2"/>
    </sheetView>
  </sheetViews>
  <sheetFormatPr defaultColWidth="9.140625" defaultRowHeight="15"/>
  <cols>
    <col min="1" max="1" width="1.28515625" style="89" hidden="1" customWidth="1"/>
    <col min="2" max="2" width="51.140625" style="89" customWidth="1"/>
    <col min="3" max="4" width="17.8515625" style="89" customWidth="1"/>
    <col min="5" max="5" width="17.57421875" style="89" customWidth="1"/>
    <col min="6" max="6" width="16.7109375" style="89" customWidth="1"/>
    <col min="7" max="7" width="9.140625" style="89" customWidth="1"/>
    <col min="8" max="10" width="0" style="89" hidden="1" customWidth="1"/>
    <col min="11" max="16384" width="9.140625" style="89" customWidth="1"/>
  </cols>
  <sheetData>
    <row r="1" s="76" customFormat="1" ht="10.5" customHeight="1">
      <c r="F1" s="77"/>
    </row>
    <row r="2" spans="1:6" s="78" customFormat="1" ht="62.25" customHeight="1">
      <c r="A2" s="193" t="s">
        <v>63</v>
      </c>
      <c r="B2" s="193"/>
      <c r="C2" s="193"/>
      <c r="D2" s="193"/>
      <c r="E2" s="193"/>
      <c r="F2" s="193"/>
    </row>
    <row r="3" spans="1:6" s="78" customFormat="1" ht="20.25" customHeight="1">
      <c r="A3" s="79"/>
      <c r="B3" s="79"/>
      <c r="C3" s="79"/>
      <c r="D3" s="79"/>
      <c r="E3" s="79"/>
      <c r="F3" s="79"/>
    </row>
    <row r="4" spans="1:6" s="78" customFormat="1" ht="16.5" customHeight="1">
      <c r="A4" s="79"/>
      <c r="B4" s="79"/>
      <c r="C4" s="79"/>
      <c r="D4" s="79"/>
      <c r="E4" s="79"/>
      <c r="F4" s="80" t="s">
        <v>64</v>
      </c>
    </row>
    <row r="5" spans="1:6" s="78" customFormat="1" ht="24.75" customHeight="1">
      <c r="A5" s="79"/>
      <c r="B5" s="194"/>
      <c r="C5" s="195" t="s">
        <v>106</v>
      </c>
      <c r="D5" s="195" t="s">
        <v>107</v>
      </c>
      <c r="E5" s="195" t="s">
        <v>65</v>
      </c>
      <c r="F5" s="195"/>
    </row>
    <row r="6" spans="1:6" s="78" customFormat="1" ht="42" customHeight="1">
      <c r="A6" s="81"/>
      <c r="B6" s="194"/>
      <c r="C6" s="195"/>
      <c r="D6" s="195"/>
      <c r="E6" s="119" t="s">
        <v>2</v>
      </c>
      <c r="F6" s="120" t="s">
        <v>66</v>
      </c>
    </row>
    <row r="7" spans="2:6" s="82" customFormat="1" ht="19.5" customHeight="1">
      <c r="B7" s="121" t="s">
        <v>24</v>
      </c>
      <c r="C7" s="122">
        <v>1</v>
      </c>
      <c r="D7" s="123">
        <v>2</v>
      </c>
      <c r="E7" s="122">
        <v>3</v>
      </c>
      <c r="F7" s="123">
        <v>4</v>
      </c>
    </row>
    <row r="8" spans="1:10" s="83" customFormat="1" ht="27.75" customHeight="1">
      <c r="A8" s="109"/>
      <c r="B8" s="124" t="s">
        <v>80</v>
      </c>
      <c r="C8" s="125">
        <f>SUM(C9:C26)</f>
        <v>539</v>
      </c>
      <c r="D8" s="125">
        <f>SUM(D9:D26)</f>
        <v>577</v>
      </c>
      <c r="E8" s="126">
        <f>ROUND(D8/C8*100,1)</f>
        <v>107.1</v>
      </c>
      <c r="F8" s="125">
        <f aca="true" t="shared" si="0" ref="F8:F26">D8-C8</f>
        <v>38</v>
      </c>
      <c r="I8" s="84"/>
      <c r="J8" s="84"/>
    </row>
    <row r="9" spans="1:10" s="85" customFormat="1" ht="23.25" customHeight="1">
      <c r="A9" s="89"/>
      <c r="B9" s="127" t="s">
        <v>82</v>
      </c>
      <c r="C9" s="128">
        <v>0</v>
      </c>
      <c r="D9" s="128">
        <v>0</v>
      </c>
      <c r="E9" s="129">
        <v>0</v>
      </c>
      <c r="F9" s="130">
        <f t="shared" si="0"/>
        <v>0</v>
      </c>
      <c r="H9" s="86">
        <f>ROUND(D9/$D$8*100,1)</f>
        <v>0</v>
      </c>
      <c r="I9" s="87">
        <f>ROUND(C9/1000,1)</f>
        <v>0</v>
      </c>
      <c r="J9" s="87">
        <f>ROUND(D9/1000,1)</f>
        <v>0</v>
      </c>
    </row>
    <row r="10" spans="1:10" s="85" customFormat="1" ht="23.25" customHeight="1">
      <c r="A10" s="89"/>
      <c r="B10" s="127" t="s">
        <v>83</v>
      </c>
      <c r="C10" s="128">
        <v>0</v>
      </c>
      <c r="D10" s="128">
        <v>0</v>
      </c>
      <c r="E10" s="129">
        <v>0</v>
      </c>
      <c r="F10" s="130">
        <f t="shared" si="0"/>
        <v>0</v>
      </c>
      <c r="H10" s="86">
        <f aca="true" t="shared" si="1" ref="H10:H26">ROUND(D10/$D$8*100,1)</f>
        <v>0</v>
      </c>
      <c r="I10" s="87">
        <f aca="true" t="shared" si="2" ref="I10:J26">ROUND(C10/1000,1)</f>
        <v>0</v>
      </c>
      <c r="J10" s="87">
        <f t="shared" si="2"/>
        <v>0</v>
      </c>
    </row>
    <row r="11" spans="1:10" s="85" customFormat="1" ht="23.25" customHeight="1">
      <c r="A11" s="89"/>
      <c r="B11" s="127" t="s">
        <v>84</v>
      </c>
      <c r="C11" s="128">
        <v>48</v>
      </c>
      <c r="D11" s="128">
        <v>0</v>
      </c>
      <c r="E11" s="129">
        <v>0</v>
      </c>
      <c r="F11" s="130">
        <f t="shared" si="0"/>
        <v>-48</v>
      </c>
      <c r="H11" s="88">
        <f t="shared" si="1"/>
        <v>0</v>
      </c>
      <c r="I11" s="87">
        <f t="shared" si="2"/>
        <v>0</v>
      </c>
      <c r="J11" s="87">
        <f t="shared" si="2"/>
        <v>0</v>
      </c>
    </row>
    <row r="12" spans="1:10" s="85" customFormat="1" ht="23.25" customHeight="1">
      <c r="A12" s="89"/>
      <c r="B12" s="127" t="s">
        <v>85</v>
      </c>
      <c r="C12" s="128">
        <v>0</v>
      </c>
      <c r="D12" s="128">
        <v>0</v>
      </c>
      <c r="E12" s="129">
        <v>0</v>
      </c>
      <c r="F12" s="130">
        <f t="shared" si="0"/>
        <v>0</v>
      </c>
      <c r="H12" s="86">
        <f t="shared" si="1"/>
        <v>0</v>
      </c>
      <c r="I12" s="87">
        <f t="shared" si="2"/>
        <v>0</v>
      </c>
      <c r="J12" s="87">
        <f t="shared" si="2"/>
        <v>0</v>
      </c>
    </row>
    <row r="13" spans="1:10" s="85" customFormat="1" ht="23.25" customHeight="1">
      <c r="A13" s="89"/>
      <c r="B13" s="127" t="s">
        <v>86</v>
      </c>
      <c r="C13" s="128">
        <v>0</v>
      </c>
      <c r="D13" s="128">
        <v>0</v>
      </c>
      <c r="E13" s="129">
        <v>0</v>
      </c>
      <c r="F13" s="130">
        <f t="shared" si="0"/>
        <v>0</v>
      </c>
      <c r="H13" s="88">
        <f t="shared" si="1"/>
        <v>0</v>
      </c>
      <c r="I13" s="87">
        <f t="shared" si="2"/>
        <v>0</v>
      </c>
      <c r="J13" s="87">
        <f t="shared" si="2"/>
        <v>0</v>
      </c>
    </row>
    <row r="14" spans="1:10" s="85" customFormat="1" ht="23.25" customHeight="1">
      <c r="A14" s="89"/>
      <c r="B14" s="127" t="s">
        <v>87</v>
      </c>
      <c r="C14" s="128">
        <v>0</v>
      </c>
      <c r="D14" s="128">
        <v>0</v>
      </c>
      <c r="E14" s="129">
        <v>0</v>
      </c>
      <c r="F14" s="130">
        <f t="shared" si="0"/>
        <v>0</v>
      </c>
      <c r="H14" s="86">
        <f t="shared" si="1"/>
        <v>0</v>
      </c>
      <c r="I14" s="87">
        <f t="shared" si="2"/>
        <v>0</v>
      </c>
      <c r="J14" s="87">
        <f t="shared" si="2"/>
        <v>0</v>
      </c>
    </row>
    <row r="15" spans="1:10" s="85" customFormat="1" ht="23.25" customHeight="1">
      <c r="A15" s="89"/>
      <c r="B15" s="127" t="s">
        <v>88</v>
      </c>
      <c r="C15" s="128">
        <v>51</v>
      </c>
      <c r="D15" s="128">
        <v>106</v>
      </c>
      <c r="E15" s="129">
        <f>ROUND(D15/C15*100,1)</f>
        <v>207.8</v>
      </c>
      <c r="F15" s="130">
        <f t="shared" si="0"/>
        <v>55</v>
      </c>
      <c r="H15" s="86">
        <f t="shared" si="1"/>
        <v>18.4</v>
      </c>
      <c r="I15" s="87">
        <f t="shared" si="2"/>
        <v>0.1</v>
      </c>
      <c r="J15" s="87">
        <f t="shared" si="2"/>
        <v>0.1</v>
      </c>
    </row>
    <row r="16" spans="1:10" s="85" customFormat="1" ht="23.25" customHeight="1">
      <c r="A16" s="89"/>
      <c r="B16" s="127" t="s">
        <v>70</v>
      </c>
      <c r="C16" s="128">
        <v>0</v>
      </c>
      <c r="D16" s="128">
        <v>226</v>
      </c>
      <c r="E16" s="129">
        <v>0</v>
      </c>
      <c r="F16" s="130">
        <f t="shared" si="0"/>
        <v>226</v>
      </c>
      <c r="H16" s="86">
        <f t="shared" si="1"/>
        <v>39.2</v>
      </c>
      <c r="I16" s="87">
        <f t="shared" si="2"/>
        <v>0</v>
      </c>
      <c r="J16" s="87">
        <f t="shared" si="2"/>
        <v>0.2</v>
      </c>
    </row>
    <row r="17" spans="1:10" s="85" customFormat="1" ht="23.25" customHeight="1">
      <c r="A17" s="89"/>
      <c r="B17" s="131" t="s">
        <v>71</v>
      </c>
      <c r="C17" s="128">
        <v>60</v>
      </c>
      <c r="D17" s="128">
        <v>0</v>
      </c>
      <c r="E17" s="129">
        <v>0</v>
      </c>
      <c r="F17" s="130">
        <f t="shared" si="0"/>
        <v>-60</v>
      </c>
      <c r="H17" s="86">
        <f t="shared" si="1"/>
        <v>0</v>
      </c>
      <c r="I17" s="87">
        <f t="shared" si="2"/>
        <v>0.1</v>
      </c>
      <c r="J17" s="87">
        <f t="shared" si="2"/>
        <v>0</v>
      </c>
    </row>
    <row r="18" spans="1:10" s="85" customFormat="1" ht="23.25" customHeight="1">
      <c r="A18" s="89"/>
      <c r="B18" s="127" t="s">
        <v>89</v>
      </c>
      <c r="C18" s="128">
        <v>0</v>
      </c>
      <c r="D18" s="128">
        <v>0</v>
      </c>
      <c r="E18" s="129">
        <v>0</v>
      </c>
      <c r="F18" s="130">
        <f t="shared" si="0"/>
        <v>0</v>
      </c>
      <c r="H18" s="86">
        <f t="shared" si="1"/>
        <v>0</v>
      </c>
      <c r="I18" s="87">
        <f t="shared" si="2"/>
        <v>0</v>
      </c>
      <c r="J18" s="87">
        <f t="shared" si="2"/>
        <v>0</v>
      </c>
    </row>
    <row r="19" spans="1:10" s="85" customFormat="1" ht="23.25" customHeight="1">
      <c r="A19" s="89"/>
      <c r="B19" s="127" t="s">
        <v>90</v>
      </c>
      <c r="C19" s="128">
        <v>0</v>
      </c>
      <c r="D19" s="128">
        <v>0</v>
      </c>
      <c r="E19" s="129">
        <v>0</v>
      </c>
      <c r="F19" s="130">
        <f t="shared" si="0"/>
        <v>0</v>
      </c>
      <c r="H19" s="86">
        <f t="shared" si="1"/>
        <v>0</v>
      </c>
      <c r="I19" s="87">
        <f t="shared" si="2"/>
        <v>0</v>
      </c>
      <c r="J19" s="87">
        <f t="shared" si="2"/>
        <v>0</v>
      </c>
    </row>
    <row r="20" spans="1:10" s="85" customFormat="1" ht="23.25" customHeight="1">
      <c r="A20" s="89"/>
      <c r="B20" s="127" t="s">
        <v>72</v>
      </c>
      <c r="C20" s="128">
        <v>7</v>
      </c>
      <c r="D20" s="128">
        <v>62</v>
      </c>
      <c r="E20" s="129">
        <f>ROUND(D20/C20*100,1)</f>
        <v>885.7</v>
      </c>
      <c r="F20" s="130">
        <f t="shared" si="0"/>
        <v>55</v>
      </c>
      <c r="H20" s="88">
        <f t="shared" si="1"/>
        <v>10.7</v>
      </c>
      <c r="I20" s="87">
        <f t="shared" si="2"/>
        <v>0</v>
      </c>
      <c r="J20" s="87">
        <f t="shared" si="2"/>
        <v>0.1</v>
      </c>
    </row>
    <row r="21" spans="1:10" s="85" customFormat="1" ht="23.25" customHeight="1">
      <c r="A21" s="89"/>
      <c r="B21" s="127" t="s">
        <v>73</v>
      </c>
      <c r="C21" s="128">
        <v>27</v>
      </c>
      <c r="D21" s="128">
        <v>0</v>
      </c>
      <c r="E21" s="129">
        <v>0</v>
      </c>
      <c r="F21" s="130">
        <f t="shared" si="0"/>
        <v>-27</v>
      </c>
      <c r="H21" s="88">
        <f t="shared" si="1"/>
        <v>0</v>
      </c>
      <c r="I21" s="87">
        <f t="shared" si="2"/>
        <v>0</v>
      </c>
      <c r="J21" s="87">
        <f t="shared" si="2"/>
        <v>0</v>
      </c>
    </row>
    <row r="22" spans="1:10" s="85" customFormat="1" ht="23.25" customHeight="1">
      <c r="A22" s="89"/>
      <c r="B22" s="127" t="s">
        <v>91</v>
      </c>
      <c r="C22" s="128">
        <v>0</v>
      </c>
      <c r="D22" s="128">
        <v>0</v>
      </c>
      <c r="E22" s="129">
        <v>0</v>
      </c>
      <c r="F22" s="130">
        <f t="shared" si="0"/>
        <v>0</v>
      </c>
      <c r="H22" s="88">
        <f t="shared" si="1"/>
        <v>0</v>
      </c>
      <c r="I22" s="87">
        <f t="shared" si="2"/>
        <v>0</v>
      </c>
      <c r="J22" s="87">
        <f t="shared" si="2"/>
        <v>0</v>
      </c>
    </row>
    <row r="23" spans="1:10" s="85" customFormat="1" ht="23.25" customHeight="1">
      <c r="A23" s="89"/>
      <c r="B23" s="127" t="s">
        <v>74</v>
      </c>
      <c r="C23" s="128">
        <v>0</v>
      </c>
      <c r="D23" s="128">
        <v>44</v>
      </c>
      <c r="E23" s="129">
        <v>0</v>
      </c>
      <c r="F23" s="130">
        <f t="shared" si="0"/>
        <v>44</v>
      </c>
      <c r="H23" s="86">
        <f t="shared" si="1"/>
        <v>7.6</v>
      </c>
      <c r="I23" s="87">
        <f t="shared" si="2"/>
        <v>0</v>
      </c>
      <c r="J23" s="87">
        <f t="shared" si="2"/>
        <v>0</v>
      </c>
    </row>
    <row r="24" spans="1:10" s="85" customFormat="1" ht="23.25" customHeight="1">
      <c r="A24" s="89"/>
      <c r="B24" s="127" t="s">
        <v>75</v>
      </c>
      <c r="C24" s="128">
        <v>270</v>
      </c>
      <c r="D24" s="128">
        <v>28</v>
      </c>
      <c r="E24" s="129">
        <f>ROUND(D24/C24*100,1)</f>
        <v>10.4</v>
      </c>
      <c r="F24" s="130">
        <f t="shared" si="0"/>
        <v>-242</v>
      </c>
      <c r="H24" s="86">
        <f t="shared" si="1"/>
        <v>4.9</v>
      </c>
      <c r="I24" s="87">
        <f t="shared" si="2"/>
        <v>0.3</v>
      </c>
      <c r="J24" s="87">
        <f t="shared" si="2"/>
        <v>0</v>
      </c>
    </row>
    <row r="25" spans="1:10" s="85" customFormat="1" ht="23.25" customHeight="1">
      <c r="A25" s="89"/>
      <c r="B25" s="127" t="s">
        <v>76</v>
      </c>
      <c r="C25" s="128">
        <v>51</v>
      </c>
      <c r="D25" s="128">
        <v>93</v>
      </c>
      <c r="E25" s="129">
        <f>ROUND(D25/C25*100,1)</f>
        <v>182.4</v>
      </c>
      <c r="F25" s="130">
        <f t="shared" si="0"/>
        <v>42</v>
      </c>
      <c r="H25" s="86">
        <f t="shared" si="1"/>
        <v>16.1</v>
      </c>
      <c r="I25" s="87">
        <f t="shared" si="2"/>
        <v>0.1</v>
      </c>
      <c r="J25" s="87">
        <f t="shared" si="2"/>
        <v>0.1</v>
      </c>
    </row>
    <row r="26" spans="1:10" s="85" customFormat="1" ht="23.25" customHeight="1">
      <c r="A26" s="89"/>
      <c r="B26" s="127" t="s">
        <v>92</v>
      </c>
      <c r="C26" s="128">
        <v>25</v>
      </c>
      <c r="D26" s="128">
        <v>18</v>
      </c>
      <c r="E26" s="129">
        <f>ROUND(D26/C26*100,1)</f>
        <v>72</v>
      </c>
      <c r="F26" s="130">
        <f t="shared" si="0"/>
        <v>-7</v>
      </c>
      <c r="H26" s="86">
        <f t="shared" si="1"/>
        <v>3.1</v>
      </c>
      <c r="I26" s="87">
        <f t="shared" si="2"/>
        <v>0</v>
      </c>
      <c r="J26" s="87">
        <f t="shared" si="2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26"/>
  <sheetViews>
    <sheetView view="pageBreakPreview" zoomScale="62" zoomScaleNormal="75" zoomScaleSheetLayoutView="62" zoomScalePageLayoutView="0" workbookViewId="0" topLeftCell="A16">
      <selection activeCell="A7" sqref="A7"/>
    </sheetView>
  </sheetViews>
  <sheetFormatPr defaultColWidth="8.8515625" defaultRowHeight="15"/>
  <cols>
    <col min="1" max="1" width="51.57421875" style="39" customWidth="1"/>
    <col min="2" max="3" width="11.57421875" style="39" customWidth="1"/>
    <col min="4" max="4" width="14.28125" style="39" customWidth="1"/>
    <col min="5" max="5" width="15.28125" style="39" customWidth="1"/>
    <col min="6" max="16384" width="8.8515625" style="39" customWidth="1"/>
  </cols>
  <sheetData>
    <row r="1" spans="1:5" s="34" customFormat="1" ht="41.25" customHeight="1">
      <c r="A1" s="196" t="s">
        <v>110</v>
      </c>
      <c r="B1" s="196"/>
      <c r="C1" s="196"/>
      <c r="D1" s="196"/>
      <c r="E1" s="196"/>
    </row>
    <row r="2" spans="1:5" s="34" customFormat="1" ht="21.75" customHeight="1">
      <c r="A2" s="197" t="s">
        <v>25</v>
      </c>
      <c r="B2" s="197"/>
      <c r="C2" s="197"/>
      <c r="D2" s="197"/>
      <c r="E2" s="197"/>
    </row>
    <row r="3" spans="1:5" s="36" customFormat="1" ht="12" customHeight="1" thickBot="1">
      <c r="A3" s="35"/>
      <c r="B3" s="35"/>
      <c r="C3" s="35"/>
      <c r="D3" s="35"/>
      <c r="E3" s="35"/>
    </row>
    <row r="4" spans="1:5" s="36" customFormat="1" ht="21" customHeight="1">
      <c r="A4" s="198"/>
      <c r="B4" s="200" t="s">
        <v>108</v>
      </c>
      <c r="C4" s="200" t="s">
        <v>109</v>
      </c>
      <c r="D4" s="201" t="s">
        <v>65</v>
      </c>
      <c r="E4" s="202"/>
    </row>
    <row r="5" spans="1:5" s="36" customFormat="1" ht="40.5" customHeight="1">
      <c r="A5" s="199"/>
      <c r="B5" s="200"/>
      <c r="C5" s="200"/>
      <c r="D5" s="91" t="s">
        <v>67</v>
      </c>
      <c r="E5" s="99" t="s">
        <v>2</v>
      </c>
    </row>
    <row r="6" spans="1:5" s="37" customFormat="1" ht="34.5" customHeight="1">
      <c r="A6" s="100" t="s">
        <v>26</v>
      </c>
      <c r="B6" s="101">
        <f>SUM(B7:B25)</f>
        <v>539</v>
      </c>
      <c r="C6" s="102">
        <f>SUM(C7:C25)</f>
        <v>577</v>
      </c>
      <c r="D6" s="103">
        <f aca="true" t="shared" si="0" ref="D6:D25">C6-B6</f>
        <v>38</v>
      </c>
      <c r="E6" s="132">
        <f>ROUND(C6/B6*100,1)</f>
        <v>107.1</v>
      </c>
    </row>
    <row r="7" spans="1:7" ht="39.75" customHeight="1">
      <c r="A7" s="104" t="s">
        <v>27</v>
      </c>
      <c r="B7" s="105">
        <v>23</v>
      </c>
      <c r="C7" s="105">
        <v>106</v>
      </c>
      <c r="D7" s="106">
        <f t="shared" si="0"/>
        <v>83</v>
      </c>
      <c r="E7" s="133">
        <f>ROUND(C7/B7*100,1)</f>
        <v>460.9</v>
      </c>
      <c r="F7" s="37"/>
      <c r="G7" s="38"/>
    </row>
    <row r="8" spans="1:7" ht="44.25" customHeight="1">
      <c r="A8" s="104" t="s">
        <v>28</v>
      </c>
      <c r="B8" s="105">
        <v>0</v>
      </c>
      <c r="C8" s="105">
        <v>18</v>
      </c>
      <c r="D8" s="106">
        <f t="shared" si="0"/>
        <v>18</v>
      </c>
      <c r="E8" s="133">
        <v>0</v>
      </c>
      <c r="F8" s="37"/>
      <c r="G8" s="38"/>
    </row>
    <row r="9" spans="1:7" s="40" customFormat="1" ht="27" customHeight="1">
      <c r="A9" s="104" t="s">
        <v>29</v>
      </c>
      <c r="B9" s="105">
        <v>2</v>
      </c>
      <c r="C9" s="105">
        <v>0</v>
      </c>
      <c r="D9" s="106">
        <f t="shared" si="0"/>
        <v>-2</v>
      </c>
      <c r="E9" s="133">
        <v>0</v>
      </c>
      <c r="F9" s="37"/>
      <c r="G9" s="38"/>
    </row>
    <row r="10" spans="1:7" ht="43.5" customHeight="1">
      <c r="A10" s="104" t="s">
        <v>30</v>
      </c>
      <c r="B10" s="105">
        <v>29</v>
      </c>
      <c r="C10" s="105">
        <v>0</v>
      </c>
      <c r="D10" s="106">
        <f t="shared" si="0"/>
        <v>-29</v>
      </c>
      <c r="E10" s="133">
        <v>0</v>
      </c>
      <c r="F10" s="37"/>
      <c r="G10" s="38"/>
    </row>
    <row r="11" spans="1:7" ht="42" customHeight="1">
      <c r="A11" s="104" t="s">
        <v>31</v>
      </c>
      <c r="B11" s="105">
        <v>0</v>
      </c>
      <c r="C11" s="105">
        <v>0</v>
      </c>
      <c r="D11" s="106">
        <f t="shared" si="0"/>
        <v>0</v>
      </c>
      <c r="E11" s="133">
        <v>0</v>
      </c>
      <c r="F11" s="37"/>
      <c r="G11" s="38"/>
    </row>
    <row r="12" spans="1:7" ht="24" customHeight="1">
      <c r="A12" s="104" t="s">
        <v>32</v>
      </c>
      <c r="B12" s="105">
        <v>3</v>
      </c>
      <c r="C12" s="105">
        <v>0</v>
      </c>
      <c r="D12" s="106">
        <f t="shared" si="0"/>
        <v>-3</v>
      </c>
      <c r="E12" s="133">
        <v>0</v>
      </c>
      <c r="F12" s="37"/>
      <c r="G12" s="38"/>
    </row>
    <row r="13" spans="1:7" ht="54.75" customHeight="1">
      <c r="A13" s="104" t="s">
        <v>33</v>
      </c>
      <c r="B13" s="105">
        <v>4</v>
      </c>
      <c r="C13" s="105">
        <v>0</v>
      </c>
      <c r="D13" s="106">
        <f t="shared" si="0"/>
        <v>-4</v>
      </c>
      <c r="E13" s="133">
        <v>0</v>
      </c>
      <c r="F13" s="37"/>
      <c r="G13" s="38"/>
    </row>
    <row r="14" spans="1:7" ht="41.25" customHeight="1">
      <c r="A14" s="104" t="s">
        <v>34</v>
      </c>
      <c r="B14" s="105">
        <v>1</v>
      </c>
      <c r="C14" s="105">
        <v>0</v>
      </c>
      <c r="D14" s="106">
        <f t="shared" si="0"/>
        <v>-1</v>
      </c>
      <c r="E14" s="133">
        <v>0</v>
      </c>
      <c r="F14" s="37"/>
      <c r="G14" s="38"/>
    </row>
    <row r="15" spans="1:7" ht="42" customHeight="1">
      <c r="A15" s="104" t="s">
        <v>35</v>
      </c>
      <c r="B15" s="105">
        <v>0</v>
      </c>
      <c r="C15" s="105">
        <v>0</v>
      </c>
      <c r="D15" s="106">
        <f t="shared" si="0"/>
        <v>0</v>
      </c>
      <c r="E15" s="133">
        <v>0</v>
      </c>
      <c r="F15" s="37"/>
      <c r="G15" s="38"/>
    </row>
    <row r="16" spans="1:7" ht="23.25" customHeight="1">
      <c r="A16" s="104" t="s">
        <v>36</v>
      </c>
      <c r="B16" s="105">
        <v>0</v>
      </c>
      <c r="C16" s="105">
        <v>86</v>
      </c>
      <c r="D16" s="106">
        <f t="shared" si="0"/>
        <v>86</v>
      </c>
      <c r="E16" s="133">
        <v>0</v>
      </c>
      <c r="F16" s="37"/>
      <c r="G16" s="38"/>
    </row>
    <row r="17" spans="1:7" ht="22.5" customHeight="1">
      <c r="A17" s="104" t="s">
        <v>37</v>
      </c>
      <c r="B17" s="105">
        <v>1</v>
      </c>
      <c r="C17" s="105">
        <v>0</v>
      </c>
      <c r="D17" s="106">
        <f t="shared" si="0"/>
        <v>-1</v>
      </c>
      <c r="E17" s="133">
        <v>0</v>
      </c>
      <c r="F17" s="37"/>
      <c r="G17" s="38"/>
    </row>
    <row r="18" spans="1:7" ht="22.5" customHeight="1">
      <c r="A18" s="104" t="s">
        <v>38</v>
      </c>
      <c r="B18" s="105">
        <v>45</v>
      </c>
      <c r="C18" s="105">
        <v>0</v>
      </c>
      <c r="D18" s="106">
        <f t="shared" si="0"/>
        <v>-45</v>
      </c>
      <c r="E18" s="133">
        <v>0</v>
      </c>
      <c r="F18" s="37"/>
      <c r="G18" s="38"/>
    </row>
    <row r="19" spans="1:7" ht="38.25" customHeight="1">
      <c r="A19" s="104" t="s">
        <v>39</v>
      </c>
      <c r="B19" s="105">
        <v>0</v>
      </c>
      <c r="C19" s="105">
        <v>0</v>
      </c>
      <c r="D19" s="106">
        <f t="shared" si="0"/>
        <v>0</v>
      </c>
      <c r="E19" s="133">
        <v>0</v>
      </c>
      <c r="F19" s="37"/>
      <c r="G19" s="38"/>
    </row>
    <row r="20" spans="1:7" ht="35.25" customHeight="1">
      <c r="A20" s="104" t="s">
        <v>40</v>
      </c>
      <c r="B20" s="105">
        <v>16</v>
      </c>
      <c r="C20" s="105">
        <v>0</v>
      </c>
      <c r="D20" s="106">
        <f t="shared" si="0"/>
        <v>-16</v>
      </c>
      <c r="E20" s="133">
        <v>0</v>
      </c>
      <c r="F20" s="37"/>
      <c r="G20" s="38"/>
    </row>
    <row r="21" spans="1:7" ht="41.25" customHeight="1">
      <c r="A21" s="104" t="s">
        <v>41</v>
      </c>
      <c r="B21" s="105">
        <v>147</v>
      </c>
      <c r="C21" s="105">
        <v>179</v>
      </c>
      <c r="D21" s="106">
        <f t="shared" si="0"/>
        <v>32</v>
      </c>
      <c r="E21" s="133">
        <f>ROUND(C21/B21*100,1)</f>
        <v>121.8</v>
      </c>
      <c r="F21" s="37"/>
      <c r="G21" s="38"/>
    </row>
    <row r="22" spans="1:7" ht="19.5" customHeight="1">
      <c r="A22" s="104" t="s">
        <v>42</v>
      </c>
      <c r="B22" s="105">
        <v>16</v>
      </c>
      <c r="C22" s="105">
        <v>25</v>
      </c>
      <c r="D22" s="106">
        <f t="shared" si="0"/>
        <v>9</v>
      </c>
      <c r="E22" s="133">
        <f>ROUND(C22/B22*100,1)</f>
        <v>156.3</v>
      </c>
      <c r="F22" s="37"/>
      <c r="G22" s="38"/>
    </row>
    <row r="23" spans="1:7" ht="39" customHeight="1">
      <c r="A23" s="104" t="s">
        <v>43</v>
      </c>
      <c r="B23" s="105">
        <v>249</v>
      </c>
      <c r="C23" s="105">
        <v>163</v>
      </c>
      <c r="D23" s="106">
        <f t="shared" si="0"/>
        <v>-86</v>
      </c>
      <c r="E23" s="133">
        <f>ROUND(C23/B23*100,1)</f>
        <v>65.5</v>
      </c>
      <c r="F23" s="37"/>
      <c r="G23" s="38"/>
    </row>
    <row r="24" spans="1:7" ht="38.25" customHeight="1">
      <c r="A24" s="104" t="s">
        <v>44</v>
      </c>
      <c r="B24" s="105">
        <v>0</v>
      </c>
      <c r="C24" s="105">
        <v>0</v>
      </c>
      <c r="D24" s="106">
        <f t="shared" si="0"/>
        <v>0</v>
      </c>
      <c r="E24" s="133">
        <v>0</v>
      </c>
      <c r="F24" s="37"/>
      <c r="G24" s="38"/>
    </row>
    <row r="25" spans="1:7" ht="22.5" customHeight="1" thickBot="1">
      <c r="A25" s="107" t="s">
        <v>45</v>
      </c>
      <c r="B25" s="105">
        <v>3</v>
      </c>
      <c r="C25" s="105">
        <v>0</v>
      </c>
      <c r="D25" s="108">
        <f t="shared" si="0"/>
        <v>-3</v>
      </c>
      <c r="E25" s="134">
        <v>0</v>
      </c>
      <c r="F25" s="37"/>
      <c r="G25" s="38"/>
    </row>
    <row r="26" spans="1:5" ht="12.75">
      <c r="A26" s="41"/>
      <c r="B26" s="41"/>
      <c r="C26" s="41"/>
      <c r="D26" s="41"/>
      <c r="E26" s="4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17"/>
  <sheetViews>
    <sheetView view="pageBreakPreview" zoomScale="62" zoomScaleNormal="75" zoomScaleSheetLayoutView="62" zoomScalePageLayoutView="0" workbookViewId="0" topLeftCell="A1">
      <selection activeCell="A4" sqref="A4:A5"/>
    </sheetView>
  </sheetViews>
  <sheetFormatPr defaultColWidth="8.8515625" defaultRowHeight="15"/>
  <cols>
    <col min="1" max="1" width="52.8515625" style="39" customWidth="1"/>
    <col min="2" max="2" width="21.28125" style="39" customWidth="1"/>
    <col min="3" max="4" width="22.00390625" style="39" customWidth="1"/>
    <col min="5" max="5" width="21.57421875" style="39" customWidth="1"/>
    <col min="6" max="16384" width="8.8515625" style="39" customWidth="1"/>
  </cols>
  <sheetData>
    <row r="1" spans="1:5" s="34" customFormat="1" ht="49.5" customHeight="1">
      <c r="A1" s="203" t="s">
        <v>110</v>
      </c>
      <c r="B1" s="203"/>
      <c r="C1" s="203"/>
      <c r="D1" s="203"/>
      <c r="E1" s="203"/>
    </row>
    <row r="2" spans="1:5" s="34" customFormat="1" ht="20.25" customHeight="1">
      <c r="A2" s="204" t="s">
        <v>46</v>
      </c>
      <c r="B2" s="204"/>
      <c r="C2" s="204"/>
      <c r="D2" s="204"/>
      <c r="E2" s="204"/>
    </row>
    <row r="3" spans="1:5" s="34" customFormat="1" ht="17.25" customHeight="1" thickBot="1">
      <c r="A3" s="90"/>
      <c r="B3" s="90"/>
      <c r="C3" s="90"/>
      <c r="D3" s="90"/>
      <c r="E3" s="90"/>
    </row>
    <row r="4" spans="1:5" s="36" customFormat="1" ht="25.5" customHeight="1">
      <c r="A4" s="205"/>
      <c r="B4" s="207" t="s">
        <v>108</v>
      </c>
      <c r="C4" s="207" t="s">
        <v>109</v>
      </c>
      <c r="D4" s="209" t="s">
        <v>65</v>
      </c>
      <c r="E4" s="210"/>
    </row>
    <row r="5" spans="1:5" s="36" customFormat="1" ht="37.5" customHeight="1">
      <c r="A5" s="206"/>
      <c r="B5" s="208"/>
      <c r="C5" s="208"/>
      <c r="D5" s="92" t="s">
        <v>67</v>
      </c>
      <c r="E5" s="93" t="s">
        <v>2</v>
      </c>
    </row>
    <row r="6" spans="1:5" s="43" customFormat="1" ht="34.5" customHeight="1">
      <c r="A6" s="94" t="s">
        <v>26</v>
      </c>
      <c r="B6" s="42">
        <f>SUM(B7:B15)</f>
        <v>539</v>
      </c>
      <c r="C6" s="42">
        <f>SUM(C7:C15)</f>
        <v>577</v>
      </c>
      <c r="D6" s="42">
        <f aca="true" t="shared" si="0" ref="D6:D15">C6-B6</f>
        <v>38</v>
      </c>
      <c r="E6" s="135">
        <f>ROUND(C6/B6*100,1)</f>
        <v>107.1</v>
      </c>
    </row>
    <row r="7" spans="1:5" ht="51" customHeight="1">
      <c r="A7" s="95" t="s">
        <v>47</v>
      </c>
      <c r="B7" s="44">
        <v>77</v>
      </c>
      <c r="C7" s="44">
        <v>119</v>
      </c>
      <c r="D7" s="45">
        <f t="shared" si="0"/>
        <v>42</v>
      </c>
      <c r="E7" s="135">
        <f aca="true" t="shared" si="1" ref="E7:E15">ROUND(C7/B7*100,1)</f>
        <v>154.5</v>
      </c>
    </row>
    <row r="8" spans="1:5" ht="35.25" customHeight="1">
      <c r="A8" s="95" t="s">
        <v>48</v>
      </c>
      <c r="B8" s="44">
        <v>115</v>
      </c>
      <c r="C8" s="44">
        <v>130</v>
      </c>
      <c r="D8" s="45">
        <f t="shared" si="0"/>
        <v>15</v>
      </c>
      <c r="E8" s="135">
        <f t="shared" si="1"/>
        <v>113</v>
      </c>
    </row>
    <row r="9" spans="1:5" s="40" customFormat="1" ht="25.5" customHeight="1">
      <c r="A9" s="95" t="s">
        <v>49</v>
      </c>
      <c r="B9" s="44">
        <v>117</v>
      </c>
      <c r="C9" s="44">
        <v>36</v>
      </c>
      <c r="D9" s="45">
        <f t="shared" si="0"/>
        <v>-81</v>
      </c>
      <c r="E9" s="135">
        <f t="shared" si="1"/>
        <v>30.8</v>
      </c>
    </row>
    <row r="10" spans="1:5" ht="36.75" customHeight="1">
      <c r="A10" s="95" t="s">
        <v>50</v>
      </c>
      <c r="B10" s="44">
        <v>27</v>
      </c>
      <c r="C10" s="44">
        <v>13</v>
      </c>
      <c r="D10" s="45">
        <f t="shared" si="0"/>
        <v>-14</v>
      </c>
      <c r="E10" s="135">
        <f t="shared" si="1"/>
        <v>48.1</v>
      </c>
    </row>
    <row r="11" spans="1:5" ht="28.5" customHeight="1">
      <c r="A11" s="95" t="s">
        <v>51</v>
      </c>
      <c r="B11" s="44">
        <v>62</v>
      </c>
      <c r="C11" s="44">
        <v>142</v>
      </c>
      <c r="D11" s="45">
        <f t="shared" si="0"/>
        <v>80</v>
      </c>
      <c r="E11" s="135">
        <f t="shared" si="1"/>
        <v>229</v>
      </c>
    </row>
    <row r="12" spans="1:5" ht="59.25" customHeight="1">
      <c r="A12" s="95" t="s">
        <v>52</v>
      </c>
      <c r="B12" s="44">
        <v>0</v>
      </c>
      <c r="C12" s="44">
        <v>0</v>
      </c>
      <c r="D12" s="45">
        <f t="shared" si="0"/>
        <v>0</v>
      </c>
      <c r="E12" s="135">
        <v>0</v>
      </c>
    </row>
    <row r="13" spans="1:5" ht="30.75" customHeight="1">
      <c r="A13" s="95" t="s">
        <v>53</v>
      </c>
      <c r="B13" s="44">
        <v>12</v>
      </c>
      <c r="C13" s="44">
        <v>14</v>
      </c>
      <c r="D13" s="45">
        <f t="shared" si="0"/>
        <v>2</v>
      </c>
      <c r="E13" s="135">
        <f t="shared" si="1"/>
        <v>116.7</v>
      </c>
    </row>
    <row r="14" spans="1:5" ht="75" customHeight="1">
      <c r="A14" s="95" t="s">
        <v>54</v>
      </c>
      <c r="B14" s="44">
        <v>75</v>
      </c>
      <c r="C14" s="44">
        <v>98</v>
      </c>
      <c r="D14" s="45">
        <f t="shared" si="0"/>
        <v>23</v>
      </c>
      <c r="E14" s="135">
        <f t="shared" si="1"/>
        <v>130.7</v>
      </c>
    </row>
    <row r="15" spans="1:5" ht="33" customHeight="1" thickBot="1">
      <c r="A15" s="96" t="s">
        <v>55</v>
      </c>
      <c r="B15" s="97">
        <v>54</v>
      </c>
      <c r="C15" s="97">
        <v>25</v>
      </c>
      <c r="D15" s="98">
        <f t="shared" si="0"/>
        <v>-29</v>
      </c>
      <c r="E15" s="135">
        <f t="shared" si="1"/>
        <v>46.3</v>
      </c>
    </row>
    <row r="16" spans="1:4" ht="12.75">
      <c r="A16" s="41"/>
      <c r="B16" s="41"/>
      <c r="C16" s="41"/>
      <c r="D16" s="41"/>
    </row>
    <row r="17" spans="1:4" ht="12.75">
      <c r="A17" s="41"/>
      <c r="B17" s="41"/>
      <c r="C17" s="41"/>
      <c r="D17" s="4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23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" sqref="A3:A4"/>
    </sheetView>
  </sheetViews>
  <sheetFormatPr defaultColWidth="9.140625" defaultRowHeight="15"/>
  <cols>
    <col min="1" max="1" width="52.421875" style="2" customWidth="1"/>
    <col min="2" max="2" width="10.421875" style="2" customWidth="1"/>
    <col min="3" max="3" width="9.421875" style="2" customWidth="1"/>
    <col min="4" max="4" width="9.28125" style="2" customWidth="1"/>
    <col min="5" max="5" width="16.00390625" style="2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11" t="s">
        <v>104</v>
      </c>
      <c r="B1" s="211"/>
      <c r="C1" s="211"/>
      <c r="D1" s="211"/>
      <c r="E1" s="211"/>
    </row>
    <row r="2" spans="1:5" ht="27" customHeight="1">
      <c r="A2" s="212" t="s">
        <v>112</v>
      </c>
      <c r="B2" s="212"/>
      <c r="C2" s="212"/>
      <c r="D2" s="212"/>
      <c r="E2" s="212"/>
    </row>
    <row r="3" spans="1:6" ht="18" customHeight="1">
      <c r="A3" s="213" t="s">
        <v>0</v>
      </c>
      <c r="B3" s="214">
        <v>2017</v>
      </c>
      <c r="C3" s="214">
        <v>2018</v>
      </c>
      <c r="D3" s="215" t="s">
        <v>1</v>
      </c>
      <c r="E3" s="215"/>
      <c r="F3" s="2"/>
    </row>
    <row r="4" spans="1:6" ht="50.25" customHeight="1">
      <c r="A4" s="213"/>
      <c r="B4" s="213"/>
      <c r="C4" s="213"/>
      <c r="D4" s="114" t="s">
        <v>2</v>
      </c>
      <c r="E4" s="173" t="s">
        <v>93</v>
      </c>
      <c r="F4" s="2"/>
    </row>
    <row r="5" spans="1:6" ht="21" customHeight="1">
      <c r="A5" s="111" t="s">
        <v>94</v>
      </c>
      <c r="B5" s="136">
        <v>13423</v>
      </c>
      <c r="C5" s="136">
        <v>11488</v>
      </c>
      <c r="D5" s="138">
        <f>ROUND(C5/B5*100,1)</f>
        <v>85.6</v>
      </c>
      <c r="E5" s="139">
        <f aca="true" t="shared" si="0" ref="E5:E18">C5-B5</f>
        <v>-1935</v>
      </c>
      <c r="F5" s="1" t="s">
        <v>3</v>
      </c>
    </row>
    <row r="6" spans="1:5" ht="15.75">
      <c r="A6" s="110" t="s">
        <v>4</v>
      </c>
      <c r="B6" s="140">
        <v>4223</v>
      </c>
      <c r="C6" s="140">
        <v>3309</v>
      </c>
      <c r="D6" s="138">
        <f>ROUND(C6/B6*100,1)</f>
        <v>78.4</v>
      </c>
      <c r="E6" s="144">
        <f t="shared" si="0"/>
        <v>-914</v>
      </c>
    </row>
    <row r="7" spans="1:7" ht="33" customHeight="1">
      <c r="A7" s="111" t="s">
        <v>95</v>
      </c>
      <c r="B7" s="136">
        <v>3450</v>
      </c>
      <c r="C7" s="137">
        <v>3694</v>
      </c>
      <c r="D7" s="138">
        <f>ROUND(C7/B7*100,1)</f>
        <v>107.1</v>
      </c>
      <c r="E7" s="139">
        <f t="shared" si="0"/>
        <v>244</v>
      </c>
      <c r="F7" s="3"/>
      <c r="G7" s="4"/>
    </row>
    <row r="8" spans="1:7" ht="31.5">
      <c r="A8" s="174" t="s">
        <v>96</v>
      </c>
      <c r="B8" s="140">
        <v>2308</v>
      </c>
      <c r="C8" s="143">
        <v>2396</v>
      </c>
      <c r="D8" s="138">
        <f>ROUND(C8/B8*100,1)</f>
        <v>103.8</v>
      </c>
      <c r="E8" s="139">
        <f t="shared" si="0"/>
        <v>88</v>
      </c>
      <c r="F8" s="3"/>
      <c r="G8" s="4"/>
    </row>
    <row r="9" spans="1:7" ht="33" customHeight="1">
      <c r="A9" s="175" t="s">
        <v>5</v>
      </c>
      <c r="B9" s="176">
        <v>66.9</v>
      </c>
      <c r="C9" s="176">
        <v>64.9</v>
      </c>
      <c r="D9" s="219" t="s">
        <v>122</v>
      </c>
      <c r="E9" s="220"/>
      <c r="F9" s="5"/>
      <c r="G9" s="4"/>
    </row>
    <row r="10" spans="1:7" s="2" customFormat="1" ht="33" customHeight="1">
      <c r="A10" s="110" t="s">
        <v>97</v>
      </c>
      <c r="B10" s="177">
        <v>3</v>
      </c>
      <c r="C10" s="177">
        <v>6</v>
      </c>
      <c r="D10" s="141">
        <f>ROUND(C10/B10*100,1)</f>
        <v>200</v>
      </c>
      <c r="E10" s="178">
        <f>C10-B10</f>
        <v>3</v>
      </c>
      <c r="F10" s="183"/>
      <c r="G10" s="184"/>
    </row>
    <row r="11" spans="1:7" s="2" customFormat="1" ht="36" customHeight="1">
      <c r="A11" s="110" t="s">
        <v>123</v>
      </c>
      <c r="B11" s="140">
        <v>63</v>
      </c>
      <c r="C11" s="140">
        <v>61</v>
      </c>
      <c r="D11" s="141">
        <f aca="true" t="shared" si="1" ref="D11:D19">ROUND(C11/B11*100,1)</f>
        <v>96.8</v>
      </c>
      <c r="E11" s="142">
        <f>C11-B11</f>
        <v>-2</v>
      </c>
      <c r="F11" s="183"/>
      <c r="G11" s="184"/>
    </row>
    <row r="12" spans="1:5" s="2" customFormat="1" ht="33" customHeight="1">
      <c r="A12" s="110" t="s">
        <v>98</v>
      </c>
      <c r="B12" s="143">
        <v>446</v>
      </c>
      <c r="C12" s="140">
        <v>651</v>
      </c>
      <c r="D12" s="141">
        <f t="shared" si="1"/>
        <v>146</v>
      </c>
      <c r="E12" s="144">
        <f t="shared" si="0"/>
        <v>205</v>
      </c>
    </row>
    <row r="13" spans="1:5" s="2" customFormat="1" ht="16.5" customHeight="1">
      <c r="A13" s="110" t="s">
        <v>77</v>
      </c>
      <c r="B13" s="143">
        <v>47</v>
      </c>
      <c r="C13" s="140">
        <v>86</v>
      </c>
      <c r="D13" s="141">
        <f t="shared" si="1"/>
        <v>183</v>
      </c>
      <c r="E13" s="144">
        <f>C13-B13</f>
        <v>39</v>
      </c>
    </row>
    <row r="14" spans="1:5" s="2" customFormat="1" ht="17.25" customHeight="1">
      <c r="A14" s="110" t="s">
        <v>78</v>
      </c>
      <c r="B14" s="143">
        <v>0</v>
      </c>
      <c r="C14" s="143">
        <v>0</v>
      </c>
      <c r="D14" s="142">
        <v>0</v>
      </c>
      <c r="E14" s="144">
        <f>C14-B14</f>
        <v>0</v>
      </c>
    </row>
    <row r="15" spans="1:6" ht="33.75" customHeight="1">
      <c r="A15" s="111" t="s">
        <v>99</v>
      </c>
      <c r="B15" s="137">
        <v>847</v>
      </c>
      <c r="C15" s="179">
        <v>879</v>
      </c>
      <c r="D15" s="141">
        <f t="shared" si="1"/>
        <v>103.8</v>
      </c>
      <c r="E15" s="139">
        <f t="shared" si="0"/>
        <v>32</v>
      </c>
      <c r="F15" s="6"/>
    </row>
    <row r="16" spans="1:6" ht="31.5">
      <c r="A16" s="110" t="s">
        <v>100</v>
      </c>
      <c r="B16" s="140">
        <v>2045</v>
      </c>
      <c r="C16" s="140">
        <v>2464</v>
      </c>
      <c r="D16" s="141">
        <f t="shared" si="1"/>
        <v>120.5</v>
      </c>
      <c r="E16" s="144">
        <f t="shared" si="0"/>
        <v>419</v>
      </c>
      <c r="F16" s="7"/>
    </row>
    <row r="17" spans="1:11" ht="15.75">
      <c r="A17" s="111" t="s">
        <v>16</v>
      </c>
      <c r="B17" s="137">
        <v>6919</v>
      </c>
      <c r="C17" s="137">
        <v>8123</v>
      </c>
      <c r="D17" s="141">
        <f t="shared" si="1"/>
        <v>117.4</v>
      </c>
      <c r="E17" s="139">
        <f t="shared" si="0"/>
        <v>1204</v>
      </c>
      <c r="F17" s="7"/>
      <c r="K17" s="8"/>
    </row>
    <row r="18" spans="1:6" ht="16.5" customHeight="1">
      <c r="A18" s="110" t="s">
        <v>4</v>
      </c>
      <c r="B18" s="143">
        <v>5271</v>
      </c>
      <c r="C18" s="143">
        <v>5896</v>
      </c>
      <c r="D18" s="141">
        <f t="shared" si="1"/>
        <v>111.9</v>
      </c>
      <c r="E18" s="144">
        <f t="shared" si="0"/>
        <v>625</v>
      </c>
      <c r="F18" s="7"/>
    </row>
    <row r="19" spans="1:6" s="2" customFormat="1" ht="37.5" customHeight="1">
      <c r="A19" s="111" t="s">
        <v>124</v>
      </c>
      <c r="B19" s="180">
        <v>1742.4</v>
      </c>
      <c r="C19" s="113">
        <v>1957</v>
      </c>
      <c r="D19" s="141">
        <f t="shared" si="1"/>
        <v>112.3</v>
      </c>
      <c r="E19" s="181" t="s">
        <v>125</v>
      </c>
      <c r="F19" s="185"/>
    </row>
    <row r="20" spans="1:5" ht="9" customHeight="1">
      <c r="A20" s="221" t="s">
        <v>111</v>
      </c>
      <c r="B20" s="221"/>
      <c r="C20" s="221"/>
      <c r="D20" s="221"/>
      <c r="E20" s="221"/>
    </row>
    <row r="21" spans="1:5" ht="21.75" customHeight="1">
      <c r="A21" s="222"/>
      <c r="B21" s="222"/>
      <c r="C21" s="222"/>
      <c r="D21" s="222"/>
      <c r="E21" s="222"/>
    </row>
    <row r="22" spans="1:5" ht="12.75" customHeight="1">
      <c r="A22" s="213" t="s">
        <v>0</v>
      </c>
      <c r="B22" s="214">
        <v>2017</v>
      </c>
      <c r="C22" s="214">
        <v>2018</v>
      </c>
      <c r="D22" s="223" t="s">
        <v>1</v>
      </c>
      <c r="E22" s="224"/>
    </row>
    <row r="23" spans="1:5" ht="48.75" customHeight="1">
      <c r="A23" s="213"/>
      <c r="B23" s="213"/>
      <c r="C23" s="213"/>
      <c r="D23" s="114" t="s">
        <v>2</v>
      </c>
      <c r="E23" s="181" t="s">
        <v>101</v>
      </c>
    </row>
    <row r="24" spans="1:8" ht="26.25" customHeight="1">
      <c r="A24" s="111" t="s">
        <v>94</v>
      </c>
      <c r="B24" s="182">
        <v>10799</v>
      </c>
      <c r="C24" s="145">
        <v>8659</v>
      </c>
      <c r="D24" s="138">
        <f>ROUND(C24/B24*100,1)</f>
        <v>80.2</v>
      </c>
      <c r="E24" s="139">
        <f>C24-B24</f>
        <v>-2140</v>
      </c>
      <c r="G24" s="9"/>
      <c r="H24" s="9"/>
    </row>
    <row r="25" spans="1:5" ht="31.5">
      <c r="A25" s="111" t="s">
        <v>102</v>
      </c>
      <c r="B25" s="182">
        <v>9043</v>
      </c>
      <c r="C25" s="145">
        <v>7080</v>
      </c>
      <c r="D25" s="138">
        <f>ROUND(C25/B25*100,1)</f>
        <v>78.3</v>
      </c>
      <c r="E25" s="139">
        <f>C25-B25</f>
        <v>-1963</v>
      </c>
    </row>
    <row r="26" spans="1:5" ht="24" customHeight="1">
      <c r="A26" s="111" t="s">
        <v>105</v>
      </c>
      <c r="B26" s="182">
        <v>1693</v>
      </c>
      <c r="C26" s="145">
        <v>2685</v>
      </c>
      <c r="D26" s="138">
        <f>ROUND(C26/B26*100,1)</f>
        <v>158.6</v>
      </c>
      <c r="E26" s="139">
        <f>C26-B26</f>
        <v>992</v>
      </c>
    </row>
    <row r="27" spans="1:5" ht="34.5" customHeight="1">
      <c r="A27" s="111" t="s">
        <v>79</v>
      </c>
      <c r="B27" s="145" t="s">
        <v>7</v>
      </c>
      <c r="C27" s="145">
        <v>375</v>
      </c>
      <c r="D27" s="138" t="s">
        <v>7</v>
      </c>
      <c r="E27" s="114" t="s">
        <v>7</v>
      </c>
    </row>
    <row r="28" spans="1:10" ht="30" customHeight="1">
      <c r="A28" s="115" t="s">
        <v>8</v>
      </c>
      <c r="B28" s="113">
        <v>3588</v>
      </c>
      <c r="C28" s="113">
        <v>4630</v>
      </c>
      <c r="D28" s="112">
        <f>ROUND(C28/B28*100,1)</f>
        <v>129</v>
      </c>
      <c r="E28" s="116" t="s">
        <v>126</v>
      </c>
      <c r="F28" s="7"/>
      <c r="G28" s="7"/>
      <c r="I28" s="7"/>
      <c r="J28" s="10"/>
    </row>
    <row r="29" spans="1:5" ht="24.75" customHeight="1">
      <c r="A29" s="111" t="s">
        <v>9</v>
      </c>
      <c r="B29" s="136">
        <v>6</v>
      </c>
      <c r="C29" s="136">
        <v>3</v>
      </c>
      <c r="D29" s="216" t="s">
        <v>127</v>
      </c>
      <c r="E29" s="217"/>
    </row>
    <row r="30" spans="1:5" ht="33" customHeight="1">
      <c r="A30" s="218"/>
      <c r="B30" s="218"/>
      <c r="C30" s="218"/>
      <c r="D30" s="218"/>
      <c r="E30" s="218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M27"/>
  <sheetViews>
    <sheetView view="pageBreakPreview" zoomScale="75" zoomScaleNormal="75" zoomScaleSheetLayoutView="75" zoomScalePageLayoutView="0" workbookViewId="0" topLeftCell="A1">
      <pane xSplit="1" ySplit="8" topLeftCell="B21" activePane="bottomRight" state="frozen"/>
      <selection pane="topLeft" activeCell="T9" sqref="T9"/>
      <selection pane="topRight" activeCell="T9" sqref="T9"/>
      <selection pane="bottomLeft" activeCell="T9" sqref="T9"/>
      <selection pane="bottomRight" activeCell="BS23" sqref="BS23"/>
    </sheetView>
  </sheetViews>
  <sheetFormatPr defaultColWidth="9.140625" defaultRowHeight="15"/>
  <cols>
    <col min="1" max="1" width="27.421875" style="14" customWidth="1"/>
    <col min="2" max="3" width="10.00390625" style="14" customWidth="1"/>
    <col min="4" max="4" width="9.7109375" style="14" customWidth="1"/>
    <col min="5" max="5" width="9.28125" style="14" customWidth="1"/>
    <col min="6" max="7" width="8.57421875" style="14" customWidth="1"/>
    <col min="8" max="8" width="6.00390625" style="14" customWidth="1"/>
    <col min="9" max="9" width="8.28125" style="14" customWidth="1"/>
    <col min="10" max="11" width="8.421875" style="14" customWidth="1"/>
    <col min="12" max="12" width="6.8515625" style="14" customWidth="1"/>
    <col min="13" max="13" width="7.140625" style="14" customWidth="1"/>
    <col min="14" max="15" width="7.28125" style="14" customWidth="1"/>
    <col min="16" max="16" width="6.140625" style="14" customWidth="1"/>
    <col min="17" max="17" width="5.421875" style="14" customWidth="1"/>
    <col min="18" max="19" width="8.28125" style="14" customWidth="1"/>
    <col min="20" max="20" width="6.421875" style="14" customWidth="1"/>
    <col min="21" max="22" width="7.28125" style="14" customWidth="1"/>
    <col min="23" max="23" width="7.140625" style="14" customWidth="1"/>
    <col min="24" max="24" width="8.421875" style="14" customWidth="1"/>
    <col min="25" max="25" width="9.140625" style="14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8.421875" style="14" customWidth="1"/>
    <col min="32" max="32" width="6.7109375" style="14" customWidth="1"/>
    <col min="33" max="33" width="8.28125" style="14" customWidth="1"/>
    <col min="34" max="34" width="9.57421875" style="14" customWidth="1"/>
    <col min="35" max="35" width="8.421875" style="14" customWidth="1"/>
    <col min="36" max="36" width="9.7109375" style="14" customWidth="1"/>
    <col min="37" max="37" width="8.57421875" style="14" customWidth="1"/>
    <col min="38" max="38" width="7.421875" style="14" customWidth="1"/>
    <col min="39" max="39" width="7.8515625" style="14" customWidth="1"/>
    <col min="40" max="40" width="7.57421875" style="14" customWidth="1"/>
    <col min="41" max="41" width="7.28125" style="14" customWidth="1"/>
    <col min="42" max="42" width="7.421875" style="14" customWidth="1"/>
    <col min="43" max="43" width="6.7109375" style="14" customWidth="1"/>
    <col min="44" max="44" width="8.57421875" style="14" customWidth="1"/>
    <col min="45" max="45" width="8.140625" style="14" customWidth="1"/>
    <col min="46" max="46" width="7.28125" style="14" customWidth="1"/>
    <col min="47" max="47" width="8.00390625" style="14" customWidth="1"/>
    <col min="48" max="48" width="6.421875" style="14" customWidth="1"/>
    <col min="49" max="49" width="7.140625" style="14" customWidth="1"/>
    <col min="50" max="50" width="8.57421875" style="14" customWidth="1"/>
    <col min="51" max="51" width="9.421875" style="14" customWidth="1"/>
    <col min="52" max="53" width="7.28125" style="14" customWidth="1"/>
    <col min="54" max="56" width="7.421875" style="14" hidden="1" customWidth="1"/>
    <col min="57" max="59" width="7.421875" style="14" customWidth="1"/>
    <col min="60" max="60" width="7.421875" style="14" hidden="1" customWidth="1"/>
    <col min="61" max="61" width="7.421875" style="14" customWidth="1"/>
    <col min="62" max="62" width="10.00390625" style="14" customWidth="1"/>
    <col min="63" max="63" width="10.7109375" style="14" customWidth="1"/>
    <col min="64" max="64" width="7.421875" style="14" customWidth="1"/>
    <col min="65" max="65" width="7.7109375" style="14" customWidth="1"/>
    <col min="66" max="66" width="6.57421875" style="14" customWidth="1"/>
    <col min="67" max="67" width="9.28125" style="14" customWidth="1"/>
    <col min="68" max="16384" width="9.140625" style="14" customWidth="1"/>
  </cols>
  <sheetData>
    <row r="1" spans="1:61" ht="21.75" customHeight="1">
      <c r="A1" s="11"/>
      <c r="B1" s="252" t="s">
        <v>103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T1" s="15"/>
      <c r="AV1" s="15"/>
      <c r="AW1" s="15"/>
      <c r="AY1" s="16"/>
      <c r="BD1" s="16"/>
      <c r="BE1" s="16"/>
      <c r="BF1" s="16"/>
      <c r="BG1" s="16"/>
      <c r="BH1" s="16"/>
      <c r="BI1" s="16"/>
    </row>
    <row r="2" spans="1:64" ht="21.75" customHeight="1">
      <c r="A2" s="17"/>
      <c r="B2" s="253" t="s">
        <v>113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6"/>
      <c r="AM2" s="19"/>
      <c r="AN2" s="19"/>
      <c r="AO2" s="19"/>
      <c r="AP2" s="19"/>
      <c r="AQ2" s="16" t="s">
        <v>10</v>
      </c>
      <c r="AR2" s="19"/>
      <c r="AS2" s="19"/>
      <c r="AT2" s="20"/>
      <c r="AU2" s="20"/>
      <c r="AV2" s="20"/>
      <c r="AW2" s="20"/>
      <c r="AX2" s="20"/>
      <c r="AY2" s="16"/>
      <c r="BB2" s="16"/>
      <c r="BL2" s="16" t="s">
        <v>10</v>
      </c>
    </row>
    <row r="3" spans="1:65" ht="11.25" customHeight="1">
      <c r="A3" s="254"/>
      <c r="B3" s="241" t="s">
        <v>115</v>
      </c>
      <c r="C3" s="241"/>
      <c r="D3" s="241"/>
      <c r="E3" s="241"/>
      <c r="F3" s="225" t="s">
        <v>116</v>
      </c>
      <c r="G3" s="226"/>
      <c r="H3" s="226"/>
      <c r="I3" s="227"/>
      <c r="J3" s="225" t="s">
        <v>11</v>
      </c>
      <c r="K3" s="226"/>
      <c r="L3" s="226"/>
      <c r="M3" s="227"/>
      <c r="N3" s="225" t="s">
        <v>117</v>
      </c>
      <c r="O3" s="226"/>
      <c r="P3" s="226"/>
      <c r="Q3" s="227"/>
      <c r="R3" s="225" t="s">
        <v>12</v>
      </c>
      <c r="S3" s="226"/>
      <c r="T3" s="226"/>
      <c r="U3" s="227"/>
      <c r="V3" s="225" t="s">
        <v>13</v>
      </c>
      <c r="W3" s="226"/>
      <c r="X3" s="226"/>
      <c r="Y3" s="227"/>
      <c r="Z3" s="258" t="s">
        <v>118</v>
      </c>
      <c r="AA3" s="259"/>
      <c r="AB3" s="259"/>
      <c r="AC3" s="259"/>
      <c r="AD3" s="259"/>
      <c r="AE3" s="259"/>
      <c r="AF3" s="259"/>
      <c r="AG3" s="251"/>
      <c r="AH3" s="225" t="s">
        <v>14</v>
      </c>
      <c r="AI3" s="226"/>
      <c r="AJ3" s="226"/>
      <c r="AK3" s="227"/>
      <c r="AL3" s="240" t="s">
        <v>15</v>
      </c>
      <c r="AM3" s="240"/>
      <c r="AN3" s="240"/>
      <c r="AO3" s="240"/>
      <c r="AP3" s="241" t="s">
        <v>16</v>
      </c>
      <c r="AQ3" s="241"/>
      <c r="AR3" s="241"/>
      <c r="AS3" s="241"/>
      <c r="AT3" s="225" t="s">
        <v>17</v>
      </c>
      <c r="AU3" s="226"/>
      <c r="AV3" s="226"/>
      <c r="AW3" s="227"/>
      <c r="AX3" s="241" t="s">
        <v>18</v>
      </c>
      <c r="AY3" s="241"/>
      <c r="AZ3" s="241"/>
      <c r="BA3" s="241"/>
      <c r="BB3" s="242" t="s">
        <v>119</v>
      </c>
      <c r="BC3" s="243"/>
      <c r="BD3" s="244"/>
      <c r="BE3" s="225" t="s">
        <v>119</v>
      </c>
      <c r="BF3" s="226"/>
      <c r="BG3" s="227"/>
      <c r="BH3" s="241" t="s">
        <v>19</v>
      </c>
      <c r="BI3" s="241"/>
      <c r="BJ3" s="241"/>
      <c r="BK3" s="241"/>
      <c r="BL3" s="241"/>
      <c r="BM3" s="241"/>
    </row>
    <row r="4" spans="1:65" ht="38.25" customHeight="1">
      <c r="A4" s="255"/>
      <c r="B4" s="241"/>
      <c r="C4" s="241"/>
      <c r="D4" s="241"/>
      <c r="E4" s="241"/>
      <c r="F4" s="228"/>
      <c r="G4" s="229"/>
      <c r="H4" s="229"/>
      <c r="I4" s="230"/>
      <c r="J4" s="228"/>
      <c r="K4" s="229"/>
      <c r="L4" s="229"/>
      <c r="M4" s="230"/>
      <c r="N4" s="228"/>
      <c r="O4" s="229"/>
      <c r="P4" s="229"/>
      <c r="Q4" s="230"/>
      <c r="R4" s="228"/>
      <c r="S4" s="229"/>
      <c r="T4" s="229"/>
      <c r="U4" s="230"/>
      <c r="V4" s="228"/>
      <c r="W4" s="229"/>
      <c r="X4" s="229"/>
      <c r="Y4" s="230"/>
      <c r="Z4" s="251" t="s">
        <v>120</v>
      </c>
      <c r="AA4" s="241"/>
      <c r="AB4" s="241"/>
      <c r="AC4" s="241"/>
      <c r="AD4" s="225" t="s">
        <v>121</v>
      </c>
      <c r="AE4" s="226"/>
      <c r="AF4" s="226"/>
      <c r="AG4" s="227"/>
      <c r="AH4" s="228"/>
      <c r="AI4" s="229"/>
      <c r="AJ4" s="229"/>
      <c r="AK4" s="230"/>
      <c r="AL4" s="240"/>
      <c r="AM4" s="240"/>
      <c r="AN4" s="240"/>
      <c r="AO4" s="240"/>
      <c r="AP4" s="241"/>
      <c r="AQ4" s="241"/>
      <c r="AR4" s="241"/>
      <c r="AS4" s="241"/>
      <c r="AT4" s="228"/>
      <c r="AU4" s="229"/>
      <c r="AV4" s="229"/>
      <c r="AW4" s="230"/>
      <c r="AX4" s="241"/>
      <c r="AY4" s="241"/>
      <c r="AZ4" s="241"/>
      <c r="BA4" s="241"/>
      <c r="BB4" s="245"/>
      <c r="BC4" s="246"/>
      <c r="BD4" s="247"/>
      <c r="BE4" s="228"/>
      <c r="BF4" s="229"/>
      <c r="BG4" s="230"/>
      <c r="BH4" s="241"/>
      <c r="BI4" s="241"/>
      <c r="BJ4" s="241"/>
      <c r="BK4" s="241"/>
      <c r="BL4" s="241"/>
      <c r="BM4" s="241"/>
    </row>
    <row r="5" spans="1:65" ht="33" customHeight="1">
      <c r="A5" s="255"/>
      <c r="B5" s="257"/>
      <c r="C5" s="257"/>
      <c r="D5" s="257"/>
      <c r="E5" s="257"/>
      <c r="F5" s="228"/>
      <c r="G5" s="229"/>
      <c r="H5" s="229"/>
      <c r="I5" s="230"/>
      <c r="J5" s="231"/>
      <c r="K5" s="232"/>
      <c r="L5" s="232"/>
      <c r="M5" s="233"/>
      <c r="N5" s="231"/>
      <c r="O5" s="232"/>
      <c r="P5" s="232"/>
      <c r="Q5" s="233"/>
      <c r="R5" s="231"/>
      <c r="S5" s="232"/>
      <c r="T5" s="232"/>
      <c r="U5" s="233"/>
      <c r="V5" s="231"/>
      <c r="W5" s="232"/>
      <c r="X5" s="232"/>
      <c r="Y5" s="233"/>
      <c r="Z5" s="251"/>
      <c r="AA5" s="241"/>
      <c r="AB5" s="241"/>
      <c r="AC5" s="241"/>
      <c r="AD5" s="231"/>
      <c r="AE5" s="232"/>
      <c r="AF5" s="232"/>
      <c r="AG5" s="233"/>
      <c r="AH5" s="231"/>
      <c r="AI5" s="232"/>
      <c r="AJ5" s="232"/>
      <c r="AK5" s="233"/>
      <c r="AL5" s="240"/>
      <c r="AM5" s="240"/>
      <c r="AN5" s="240"/>
      <c r="AO5" s="240"/>
      <c r="AP5" s="241"/>
      <c r="AQ5" s="241"/>
      <c r="AR5" s="241"/>
      <c r="AS5" s="241"/>
      <c r="AT5" s="231"/>
      <c r="AU5" s="232"/>
      <c r="AV5" s="232"/>
      <c r="AW5" s="233"/>
      <c r="AX5" s="241"/>
      <c r="AY5" s="241"/>
      <c r="AZ5" s="241"/>
      <c r="BA5" s="241"/>
      <c r="BB5" s="248"/>
      <c r="BC5" s="249"/>
      <c r="BD5" s="250"/>
      <c r="BE5" s="231"/>
      <c r="BF5" s="232"/>
      <c r="BG5" s="233"/>
      <c r="BH5" s="241"/>
      <c r="BI5" s="241"/>
      <c r="BJ5" s="241"/>
      <c r="BK5" s="241"/>
      <c r="BL5" s="241"/>
      <c r="BM5" s="241"/>
    </row>
    <row r="6" spans="1:65" ht="35.25" customHeight="1">
      <c r="A6" s="255"/>
      <c r="B6" s="234">
        <v>2017</v>
      </c>
      <c r="C6" s="235">
        <v>2018</v>
      </c>
      <c r="D6" s="238" t="s">
        <v>20</v>
      </c>
      <c r="E6" s="238"/>
      <c r="F6" s="234">
        <v>2017</v>
      </c>
      <c r="G6" s="235">
        <v>2018</v>
      </c>
      <c r="H6" s="238" t="s">
        <v>20</v>
      </c>
      <c r="I6" s="238"/>
      <c r="J6" s="234">
        <v>2017</v>
      </c>
      <c r="K6" s="235">
        <v>2018</v>
      </c>
      <c r="L6" s="260" t="s">
        <v>20</v>
      </c>
      <c r="M6" s="261"/>
      <c r="N6" s="234">
        <v>2017</v>
      </c>
      <c r="O6" s="235">
        <v>2018</v>
      </c>
      <c r="P6" s="238" t="s">
        <v>20</v>
      </c>
      <c r="Q6" s="238"/>
      <c r="R6" s="234">
        <v>2017</v>
      </c>
      <c r="S6" s="235">
        <v>2018</v>
      </c>
      <c r="T6" s="239" t="s">
        <v>20</v>
      </c>
      <c r="U6" s="239"/>
      <c r="V6" s="234">
        <v>2017</v>
      </c>
      <c r="W6" s="235">
        <v>2018</v>
      </c>
      <c r="X6" s="238" t="s">
        <v>20</v>
      </c>
      <c r="Y6" s="238"/>
      <c r="Z6" s="234">
        <v>2017</v>
      </c>
      <c r="AA6" s="235">
        <v>2018</v>
      </c>
      <c r="AB6" s="238" t="s">
        <v>20</v>
      </c>
      <c r="AC6" s="238"/>
      <c r="AD6" s="234">
        <v>2017</v>
      </c>
      <c r="AE6" s="235">
        <v>2018</v>
      </c>
      <c r="AF6" s="238" t="s">
        <v>20</v>
      </c>
      <c r="AG6" s="238"/>
      <c r="AH6" s="234">
        <v>2017</v>
      </c>
      <c r="AI6" s="235">
        <v>2018</v>
      </c>
      <c r="AJ6" s="238" t="s">
        <v>20</v>
      </c>
      <c r="AK6" s="238"/>
      <c r="AL6" s="234">
        <v>2017</v>
      </c>
      <c r="AM6" s="235">
        <v>2018</v>
      </c>
      <c r="AN6" s="238" t="s">
        <v>20</v>
      </c>
      <c r="AO6" s="238"/>
      <c r="AP6" s="238" t="s">
        <v>21</v>
      </c>
      <c r="AQ6" s="238"/>
      <c r="AR6" s="238" t="s">
        <v>20</v>
      </c>
      <c r="AS6" s="238"/>
      <c r="AT6" s="234">
        <v>2017</v>
      </c>
      <c r="AU6" s="235">
        <v>2018</v>
      </c>
      <c r="AV6" s="238" t="s">
        <v>20</v>
      </c>
      <c r="AW6" s="238"/>
      <c r="AX6" s="234">
        <v>2017</v>
      </c>
      <c r="AY6" s="235">
        <v>2018</v>
      </c>
      <c r="AZ6" s="238" t="s">
        <v>20</v>
      </c>
      <c r="BA6" s="238"/>
      <c r="BB6" s="234">
        <v>2017</v>
      </c>
      <c r="BC6" s="235">
        <v>2018</v>
      </c>
      <c r="BD6" s="237" t="s">
        <v>22</v>
      </c>
      <c r="BE6" s="234">
        <v>2017</v>
      </c>
      <c r="BF6" s="235">
        <v>2018</v>
      </c>
      <c r="BG6" s="237" t="s">
        <v>22</v>
      </c>
      <c r="BH6" s="234">
        <v>2017</v>
      </c>
      <c r="BI6" s="235">
        <v>2017</v>
      </c>
      <c r="BJ6" s="235">
        <v>2018</v>
      </c>
      <c r="BK6" s="238" t="s">
        <v>20</v>
      </c>
      <c r="BL6" s="238"/>
      <c r="BM6" s="239" t="s">
        <v>23</v>
      </c>
    </row>
    <row r="7" spans="1:65" s="24" customFormat="1" ht="18.75" customHeight="1">
      <c r="A7" s="256"/>
      <c r="B7" s="234"/>
      <c r="C7" s="236"/>
      <c r="D7" s="21" t="s">
        <v>2</v>
      </c>
      <c r="E7" s="21" t="s">
        <v>22</v>
      </c>
      <c r="F7" s="234"/>
      <c r="G7" s="236"/>
      <c r="H7" s="21" t="s">
        <v>2</v>
      </c>
      <c r="I7" s="21" t="s">
        <v>22</v>
      </c>
      <c r="J7" s="234"/>
      <c r="K7" s="236"/>
      <c r="L7" s="21" t="s">
        <v>2</v>
      </c>
      <c r="M7" s="21" t="s">
        <v>22</v>
      </c>
      <c r="N7" s="234"/>
      <c r="O7" s="236"/>
      <c r="P7" s="21" t="s">
        <v>2</v>
      </c>
      <c r="Q7" s="21" t="s">
        <v>22</v>
      </c>
      <c r="R7" s="234"/>
      <c r="S7" s="236"/>
      <c r="T7" s="22" t="s">
        <v>2</v>
      </c>
      <c r="U7" s="22" t="s">
        <v>22</v>
      </c>
      <c r="V7" s="234"/>
      <c r="W7" s="236"/>
      <c r="X7" s="21" t="s">
        <v>2</v>
      </c>
      <c r="Y7" s="21" t="s">
        <v>22</v>
      </c>
      <c r="Z7" s="234"/>
      <c r="AA7" s="236"/>
      <c r="AB7" s="21" t="s">
        <v>2</v>
      </c>
      <c r="AC7" s="21" t="s">
        <v>22</v>
      </c>
      <c r="AD7" s="234"/>
      <c r="AE7" s="236"/>
      <c r="AF7" s="21" t="s">
        <v>2</v>
      </c>
      <c r="AG7" s="21" t="s">
        <v>22</v>
      </c>
      <c r="AH7" s="234"/>
      <c r="AI7" s="236"/>
      <c r="AJ7" s="21" t="s">
        <v>2</v>
      </c>
      <c r="AK7" s="21" t="s">
        <v>22</v>
      </c>
      <c r="AL7" s="234"/>
      <c r="AM7" s="236"/>
      <c r="AN7" s="21" t="s">
        <v>2</v>
      </c>
      <c r="AO7" s="21" t="s">
        <v>22</v>
      </c>
      <c r="AP7" s="23">
        <v>2017</v>
      </c>
      <c r="AQ7" s="23">
        <v>2018</v>
      </c>
      <c r="AR7" s="21" t="s">
        <v>2</v>
      </c>
      <c r="AS7" s="21" t="s">
        <v>22</v>
      </c>
      <c r="AT7" s="234"/>
      <c r="AU7" s="236"/>
      <c r="AV7" s="21" t="s">
        <v>2</v>
      </c>
      <c r="AW7" s="21" t="s">
        <v>22</v>
      </c>
      <c r="AX7" s="234"/>
      <c r="AY7" s="236"/>
      <c r="AZ7" s="21" t="s">
        <v>2</v>
      </c>
      <c r="BA7" s="21" t="s">
        <v>22</v>
      </c>
      <c r="BB7" s="234"/>
      <c r="BC7" s="236"/>
      <c r="BD7" s="237"/>
      <c r="BE7" s="234"/>
      <c r="BF7" s="236"/>
      <c r="BG7" s="237"/>
      <c r="BH7" s="234"/>
      <c r="BI7" s="236"/>
      <c r="BJ7" s="236"/>
      <c r="BK7" s="21" t="s">
        <v>2</v>
      </c>
      <c r="BL7" s="21" t="s">
        <v>22</v>
      </c>
      <c r="BM7" s="239"/>
    </row>
    <row r="8" spans="1:65" s="118" customFormat="1" ht="12.75" customHeight="1">
      <c r="A8" s="117" t="s">
        <v>24</v>
      </c>
      <c r="B8" s="117">
        <v>1</v>
      </c>
      <c r="C8" s="117">
        <v>2</v>
      </c>
      <c r="D8" s="117">
        <v>3</v>
      </c>
      <c r="E8" s="117">
        <v>4</v>
      </c>
      <c r="F8" s="117">
        <v>5</v>
      </c>
      <c r="G8" s="117">
        <v>6</v>
      </c>
      <c r="H8" s="117">
        <v>7</v>
      </c>
      <c r="I8" s="117">
        <v>8</v>
      </c>
      <c r="J8" s="117">
        <v>9</v>
      </c>
      <c r="K8" s="117">
        <v>10</v>
      </c>
      <c r="L8" s="117">
        <v>11</v>
      </c>
      <c r="M8" s="117">
        <v>12</v>
      </c>
      <c r="N8" s="117">
        <v>13</v>
      </c>
      <c r="O8" s="117">
        <v>14</v>
      </c>
      <c r="P8" s="117">
        <v>15</v>
      </c>
      <c r="Q8" s="117">
        <v>16</v>
      </c>
      <c r="R8" s="117">
        <v>17</v>
      </c>
      <c r="S8" s="117">
        <v>18</v>
      </c>
      <c r="T8" s="117">
        <v>19</v>
      </c>
      <c r="U8" s="117">
        <v>20</v>
      </c>
      <c r="V8" s="117">
        <v>21</v>
      </c>
      <c r="W8" s="117">
        <v>22</v>
      </c>
      <c r="X8" s="117">
        <v>23</v>
      </c>
      <c r="Y8" s="117">
        <v>24</v>
      </c>
      <c r="Z8" s="117">
        <v>25</v>
      </c>
      <c r="AA8" s="117">
        <v>26</v>
      </c>
      <c r="AB8" s="117">
        <v>27</v>
      </c>
      <c r="AC8" s="117">
        <v>28</v>
      </c>
      <c r="AD8" s="117">
        <v>29</v>
      </c>
      <c r="AE8" s="117">
        <v>30</v>
      </c>
      <c r="AF8" s="117">
        <v>31</v>
      </c>
      <c r="AG8" s="117">
        <v>32</v>
      </c>
      <c r="AH8" s="117">
        <v>33</v>
      </c>
      <c r="AI8" s="117">
        <v>34</v>
      </c>
      <c r="AJ8" s="117">
        <v>35</v>
      </c>
      <c r="AK8" s="117">
        <v>36</v>
      </c>
      <c r="AL8" s="117">
        <v>37</v>
      </c>
      <c r="AM8" s="117">
        <v>38</v>
      </c>
      <c r="AN8" s="117">
        <v>39</v>
      </c>
      <c r="AO8" s="117">
        <v>40</v>
      </c>
      <c r="AP8" s="117">
        <v>41</v>
      </c>
      <c r="AQ8" s="117">
        <v>42</v>
      </c>
      <c r="AR8" s="117">
        <v>43</v>
      </c>
      <c r="AS8" s="117">
        <v>44</v>
      </c>
      <c r="AT8" s="117">
        <v>45</v>
      </c>
      <c r="AU8" s="117">
        <v>46</v>
      </c>
      <c r="AV8" s="117">
        <v>47</v>
      </c>
      <c r="AW8" s="117">
        <v>48</v>
      </c>
      <c r="AX8" s="117">
        <v>49</v>
      </c>
      <c r="AY8" s="117">
        <v>50</v>
      </c>
      <c r="AZ8" s="117">
        <v>51</v>
      </c>
      <c r="BA8" s="117">
        <v>52</v>
      </c>
      <c r="BB8" s="117">
        <v>53</v>
      </c>
      <c r="BC8" s="117">
        <v>54</v>
      </c>
      <c r="BD8" s="117">
        <v>55</v>
      </c>
      <c r="BE8" s="188">
        <v>53</v>
      </c>
      <c r="BF8" s="188">
        <v>54</v>
      </c>
      <c r="BG8" s="188">
        <v>55</v>
      </c>
      <c r="BH8" s="117">
        <v>56</v>
      </c>
      <c r="BI8" s="187">
        <v>56</v>
      </c>
      <c r="BJ8" s="117">
        <v>57</v>
      </c>
      <c r="BK8" s="117">
        <v>58</v>
      </c>
      <c r="BL8" s="117">
        <v>59</v>
      </c>
      <c r="BM8" s="117">
        <v>60</v>
      </c>
    </row>
    <row r="9" spans="1:65" s="152" customFormat="1" ht="20.25" customHeight="1">
      <c r="A9" s="146" t="s">
        <v>114</v>
      </c>
      <c r="B9" s="147">
        <f>SUM(B10:B27)</f>
        <v>13423</v>
      </c>
      <c r="C9" s="147">
        <f>SUM(C10:C27)</f>
        <v>11488</v>
      </c>
      <c r="D9" s="148">
        <f aca="true" t="shared" si="0" ref="D9:D27">C9/B9*100</f>
        <v>85.58444460999777</v>
      </c>
      <c r="E9" s="147">
        <f aca="true" t="shared" si="1" ref="E9:E27">C9-B9</f>
        <v>-1935</v>
      </c>
      <c r="F9" s="147">
        <f>SUM(F10:F27)</f>
        <v>4223</v>
      </c>
      <c r="G9" s="147">
        <f>SUM(G10:G27)</f>
        <v>3309</v>
      </c>
      <c r="H9" s="148">
        <f aca="true" t="shared" si="2" ref="H9:H27">G9/F9*100</f>
        <v>78.35661851764148</v>
      </c>
      <c r="I9" s="147">
        <f aca="true" t="shared" si="3" ref="I9:I27">G9-F9</f>
        <v>-914</v>
      </c>
      <c r="J9" s="147">
        <f>SUM(J10:J27)</f>
        <v>3450</v>
      </c>
      <c r="K9" s="147">
        <f>SUM(K10:K27)</f>
        <v>3694</v>
      </c>
      <c r="L9" s="148">
        <f aca="true" t="shared" si="4" ref="L9:L27">K9/J9*100</f>
        <v>107.07246376811594</v>
      </c>
      <c r="M9" s="147">
        <f aca="true" t="shared" si="5" ref="M9:M27">K9-J9</f>
        <v>244</v>
      </c>
      <c r="N9" s="147">
        <f>SUM(N10:N27)</f>
        <v>2308</v>
      </c>
      <c r="O9" s="147">
        <f>SUM(O10:O27)</f>
        <v>2396</v>
      </c>
      <c r="P9" s="149">
        <f aca="true" t="shared" si="6" ref="P9:P27">O9/N9*100</f>
        <v>103.81282495667243</v>
      </c>
      <c r="Q9" s="147">
        <f aca="true" t="shared" si="7" ref="Q9:Q27">O9-N9</f>
        <v>88</v>
      </c>
      <c r="R9" s="147">
        <f>SUM(R10:R27)</f>
        <v>446</v>
      </c>
      <c r="S9" s="147">
        <f>SUM(S10:S27)</f>
        <v>651</v>
      </c>
      <c r="T9" s="149">
        <f aca="true" t="shared" si="8" ref="T9:T27">S9/R9*100</f>
        <v>145.96412556053812</v>
      </c>
      <c r="U9" s="147">
        <f aca="true" t="shared" si="9" ref="U9:U27">S9-R9</f>
        <v>205</v>
      </c>
      <c r="V9" s="147">
        <f>SUM(V10:V27)</f>
        <v>20421</v>
      </c>
      <c r="W9" s="147">
        <f>SUM(W10:W27)</f>
        <v>22755</v>
      </c>
      <c r="X9" s="148">
        <f aca="true" t="shared" si="10" ref="X9:X27">W9/V9*100</f>
        <v>111.42941090054357</v>
      </c>
      <c r="Y9" s="147">
        <f aca="true" t="shared" si="11" ref="Y9:Y27">W9-V9</f>
        <v>2334</v>
      </c>
      <c r="Z9" s="147">
        <f>SUM(Z10:Z27)</f>
        <v>12512</v>
      </c>
      <c r="AA9" s="147">
        <f>SUM(AA10:AA27)</f>
        <v>10792</v>
      </c>
      <c r="AB9" s="148">
        <f aca="true" t="shared" si="12" ref="AB9:AB27">AA9/Z9*100</f>
        <v>86.2531969309463</v>
      </c>
      <c r="AC9" s="147">
        <f aca="true" t="shared" si="13" ref="AC9:AC27">AA9-Z9</f>
        <v>-1720</v>
      </c>
      <c r="AD9" s="147">
        <f>SUM(AD10:AD27)</f>
        <v>3191</v>
      </c>
      <c r="AE9" s="147">
        <f>SUM(AE10:AE27)</f>
        <v>5101</v>
      </c>
      <c r="AF9" s="148">
        <f aca="true" t="shared" si="14" ref="AF9:AF27">AE9/AD9*100</f>
        <v>159.85584456283297</v>
      </c>
      <c r="AG9" s="147">
        <f aca="true" t="shared" si="15" ref="AG9:AG27">AE9-AD9</f>
        <v>1910</v>
      </c>
      <c r="AH9" s="147">
        <f>SUM(AH10:AH27)</f>
        <v>847</v>
      </c>
      <c r="AI9" s="147">
        <f>SUM(AI10:AI27)</f>
        <v>879</v>
      </c>
      <c r="AJ9" s="149">
        <f aca="true" t="shared" si="16" ref="AJ9:AJ27">AI9/AH9*100</f>
        <v>103.77804014167651</v>
      </c>
      <c r="AK9" s="147">
        <f aca="true" t="shared" si="17" ref="AK9:AK27">AI9-AH9</f>
        <v>32</v>
      </c>
      <c r="AL9" s="150">
        <f>SUM(AL10:AL27)</f>
        <v>2045</v>
      </c>
      <c r="AM9" s="150">
        <f>SUM(AM10:AM27)</f>
        <v>2464</v>
      </c>
      <c r="AN9" s="151">
        <f>ROUND(AM9/AL9*100,1)</f>
        <v>120.5</v>
      </c>
      <c r="AO9" s="150">
        <f aca="true" t="shared" si="18" ref="AO9:AO27">AM9-AL9</f>
        <v>419</v>
      </c>
      <c r="AP9" s="147">
        <f>SUM(AP10:AP27)</f>
        <v>6919</v>
      </c>
      <c r="AQ9" s="147">
        <f>SUM(AQ10:AQ27)</f>
        <v>8123</v>
      </c>
      <c r="AR9" s="149">
        <f aca="true" t="shared" si="19" ref="AR9:AR27">ROUND(AQ9/AP9*100,1)</f>
        <v>117.4</v>
      </c>
      <c r="AS9" s="147">
        <f aca="true" t="shared" si="20" ref="AS9:AS27">AQ9-AP9</f>
        <v>1204</v>
      </c>
      <c r="AT9" s="147">
        <f>SUM(AT10:AT27)</f>
        <v>10799</v>
      </c>
      <c r="AU9" s="147">
        <f>SUM(AU10:AU27)</f>
        <v>8659</v>
      </c>
      <c r="AV9" s="149">
        <f aca="true" t="shared" si="21" ref="AV9:AV27">AU9/AT9*100</f>
        <v>80.18335031021391</v>
      </c>
      <c r="AW9" s="147">
        <f aca="true" t="shared" si="22" ref="AW9:AW27">AU9-AT9</f>
        <v>-2140</v>
      </c>
      <c r="AX9" s="147">
        <f>SUM(AX10:AX27)</f>
        <v>9043</v>
      </c>
      <c r="AY9" s="147">
        <f>SUM(AY10:AY27)</f>
        <v>7080</v>
      </c>
      <c r="AZ9" s="149">
        <f aca="true" t="shared" si="23" ref="AZ9:AZ27">AY9/AX9*100</f>
        <v>78.29260201260644</v>
      </c>
      <c r="BA9" s="147">
        <f aca="true" t="shared" si="24" ref="BA9:BA27">AY9-AX9</f>
        <v>-1963</v>
      </c>
      <c r="BB9" s="147">
        <v>1742</v>
      </c>
      <c r="BC9" s="147">
        <v>1957</v>
      </c>
      <c r="BD9" s="147">
        <f aca="true" t="shared" si="25" ref="BD9:BD27">BC9-BB9</f>
        <v>215</v>
      </c>
      <c r="BE9" s="186">
        <v>1742</v>
      </c>
      <c r="BF9" s="186">
        <v>1957</v>
      </c>
      <c r="BG9" s="186">
        <f>BF9-BE9</f>
        <v>215</v>
      </c>
      <c r="BH9" s="147">
        <f>SUM(BH10:BH27)</f>
        <v>1693</v>
      </c>
      <c r="BI9" s="147">
        <f>SUM(BI10:BI27)</f>
        <v>1693</v>
      </c>
      <c r="BJ9" s="147">
        <f>SUM(BJ10:BJ27)</f>
        <v>2685</v>
      </c>
      <c r="BK9" s="149">
        <f>ROUND(BJ9/BH9*100,1)</f>
        <v>158.6</v>
      </c>
      <c r="BL9" s="147">
        <f aca="true" t="shared" si="26" ref="BL9:BL27">BJ9-BH9</f>
        <v>992</v>
      </c>
      <c r="BM9" s="147">
        <v>375</v>
      </c>
    </row>
    <row r="10" spans="1:65" ht="20.25" customHeight="1">
      <c r="A10" s="153" t="s">
        <v>82</v>
      </c>
      <c r="B10" s="29">
        <v>838</v>
      </c>
      <c r="C10" s="154">
        <v>750</v>
      </c>
      <c r="D10" s="26">
        <f t="shared" si="0"/>
        <v>89.49880668257757</v>
      </c>
      <c r="E10" s="25">
        <f t="shared" si="1"/>
        <v>-88</v>
      </c>
      <c r="F10" s="29">
        <v>225</v>
      </c>
      <c r="G10" s="29">
        <v>205</v>
      </c>
      <c r="H10" s="26">
        <f t="shared" si="2"/>
        <v>91.11111111111111</v>
      </c>
      <c r="I10" s="25">
        <f t="shared" si="3"/>
        <v>-20</v>
      </c>
      <c r="J10" s="29">
        <v>112</v>
      </c>
      <c r="K10" s="29">
        <v>167</v>
      </c>
      <c r="L10" s="26">
        <f t="shared" si="4"/>
        <v>149.10714285714286</v>
      </c>
      <c r="M10" s="25">
        <f t="shared" si="5"/>
        <v>55</v>
      </c>
      <c r="N10" s="30">
        <v>54</v>
      </c>
      <c r="O10" s="29">
        <v>127</v>
      </c>
      <c r="P10" s="27">
        <f t="shared" si="6"/>
        <v>235.18518518518516</v>
      </c>
      <c r="Q10" s="28">
        <f t="shared" si="7"/>
        <v>73</v>
      </c>
      <c r="R10" s="29">
        <v>11</v>
      </c>
      <c r="S10" s="30">
        <v>31</v>
      </c>
      <c r="T10" s="27">
        <f t="shared" si="8"/>
        <v>281.8181818181818</v>
      </c>
      <c r="U10" s="25">
        <f t="shared" si="9"/>
        <v>20</v>
      </c>
      <c r="V10" s="29">
        <v>1038</v>
      </c>
      <c r="W10" s="29">
        <v>1204</v>
      </c>
      <c r="X10" s="26">
        <f t="shared" si="10"/>
        <v>115.99229287090557</v>
      </c>
      <c r="Y10" s="25">
        <f t="shared" si="11"/>
        <v>166</v>
      </c>
      <c r="Z10" s="29">
        <v>816</v>
      </c>
      <c r="AA10" s="29">
        <v>721</v>
      </c>
      <c r="AB10" s="26">
        <f t="shared" si="12"/>
        <v>88.3578431372549</v>
      </c>
      <c r="AC10" s="25">
        <f t="shared" si="13"/>
        <v>-95</v>
      </c>
      <c r="AD10" s="29">
        <v>130</v>
      </c>
      <c r="AE10" s="154">
        <v>215</v>
      </c>
      <c r="AF10" s="26">
        <f t="shared" si="14"/>
        <v>165.3846153846154</v>
      </c>
      <c r="AG10" s="25">
        <f t="shared" si="15"/>
        <v>85</v>
      </c>
      <c r="AH10" s="29">
        <v>80</v>
      </c>
      <c r="AI10" s="29">
        <v>97</v>
      </c>
      <c r="AJ10" s="27">
        <f t="shared" si="16"/>
        <v>121.24999999999999</v>
      </c>
      <c r="AK10" s="25">
        <f t="shared" si="17"/>
        <v>17</v>
      </c>
      <c r="AL10" s="31">
        <v>68</v>
      </c>
      <c r="AM10" s="31">
        <v>88</v>
      </c>
      <c r="AN10" s="155">
        <f aca="true" t="shared" si="27" ref="AN10:AN27">ROUND(AM10/AL10*100,1)</f>
        <v>129.4</v>
      </c>
      <c r="AO10" s="156">
        <f t="shared" si="18"/>
        <v>20</v>
      </c>
      <c r="AP10" s="32">
        <v>141</v>
      </c>
      <c r="AQ10" s="29">
        <v>216</v>
      </c>
      <c r="AR10" s="27">
        <f t="shared" si="19"/>
        <v>153.2</v>
      </c>
      <c r="AS10" s="25">
        <f t="shared" si="20"/>
        <v>75</v>
      </c>
      <c r="AT10" s="29">
        <v>701</v>
      </c>
      <c r="AU10" s="29">
        <v>640</v>
      </c>
      <c r="AV10" s="27">
        <f t="shared" si="21"/>
        <v>91.2981455064194</v>
      </c>
      <c r="AW10" s="25">
        <f t="shared" si="22"/>
        <v>-61</v>
      </c>
      <c r="AX10" s="29">
        <v>651</v>
      </c>
      <c r="AY10" s="29">
        <v>574</v>
      </c>
      <c r="AZ10" s="27">
        <f t="shared" si="23"/>
        <v>88.17204301075269</v>
      </c>
      <c r="BA10" s="25">
        <f t="shared" si="24"/>
        <v>-77</v>
      </c>
      <c r="BB10" s="157">
        <v>1667.8125</v>
      </c>
      <c r="BC10" s="29">
        <v>1925.9856630824372</v>
      </c>
      <c r="BD10" s="25">
        <f t="shared" si="25"/>
        <v>258.1731630824372</v>
      </c>
      <c r="BE10" s="170">
        <v>1667.8125</v>
      </c>
      <c r="BF10" s="159">
        <v>1925.9856630824372</v>
      </c>
      <c r="BG10" s="186">
        <f aca="true" t="shared" si="28" ref="BG10:BG27">BF10-BE10</f>
        <v>258.1731630824372</v>
      </c>
      <c r="BH10" s="29">
        <v>19</v>
      </c>
      <c r="BI10" s="29">
        <v>19</v>
      </c>
      <c r="BJ10" s="29">
        <v>45</v>
      </c>
      <c r="BK10" s="27">
        <f aca="true" t="shared" si="29" ref="BK10:BK27">ROUND(BJ10/BH10*100,1)</f>
        <v>236.8</v>
      </c>
      <c r="BL10" s="25">
        <f t="shared" si="26"/>
        <v>26</v>
      </c>
      <c r="BM10" s="29">
        <v>26</v>
      </c>
    </row>
    <row r="11" spans="1:65" s="118" customFormat="1" ht="20.25" customHeight="1">
      <c r="A11" s="158" t="s">
        <v>83</v>
      </c>
      <c r="B11" s="159">
        <v>424</v>
      </c>
      <c r="C11" s="160">
        <v>398</v>
      </c>
      <c r="D11" s="161">
        <f t="shared" si="0"/>
        <v>93.86792452830188</v>
      </c>
      <c r="E11" s="162">
        <f t="shared" si="1"/>
        <v>-26</v>
      </c>
      <c r="F11" s="159">
        <v>202</v>
      </c>
      <c r="G11" s="159">
        <v>204</v>
      </c>
      <c r="H11" s="161">
        <f t="shared" si="2"/>
        <v>100.99009900990099</v>
      </c>
      <c r="I11" s="162">
        <f t="shared" si="3"/>
        <v>2</v>
      </c>
      <c r="J11" s="159">
        <v>18</v>
      </c>
      <c r="K11" s="159">
        <v>67</v>
      </c>
      <c r="L11" s="161">
        <f t="shared" si="4"/>
        <v>372.22222222222223</v>
      </c>
      <c r="M11" s="162">
        <f t="shared" si="5"/>
        <v>49</v>
      </c>
      <c r="N11" s="163">
        <v>5</v>
      </c>
      <c r="O11" s="159">
        <v>49</v>
      </c>
      <c r="P11" s="164">
        <f t="shared" si="6"/>
        <v>980.0000000000001</v>
      </c>
      <c r="Q11" s="165">
        <f t="shared" si="7"/>
        <v>44</v>
      </c>
      <c r="R11" s="159">
        <v>52</v>
      </c>
      <c r="S11" s="163">
        <v>45</v>
      </c>
      <c r="T11" s="164">
        <f t="shared" si="8"/>
        <v>86.53846153846155</v>
      </c>
      <c r="U11" s="162">
        <f t="shared" si="9"/>
        <v>-7</v>
      </c>
      <c r="V11" s="159">
        <v>596</v>
      </c>
      <c r="W11" s="159">
        <v>736</v>
      </c>
      <c r="X11" s="161">
        <f t="shared" si="10"/>
        <v>123.48993288590604</v>
      </c>
      <c r="Y11" s="162">
        <f t="shared" si="11"/>
        <v>140</v>
      </c>
      <c r="Z11" s="159">
        <v>415</v>
      </c>
      <c r="AA11" s="159">
        <v>390</v>
      </c>
      <c r="AB11" s="161">
        <f t="shared" si="12"/>
        <v>93.97590361445783</v>
      </c>
      <c r="AC11" s="162">
        <f t="shared" si="13"/>
        <v>-25</v>
      </c>
      <c r="AD11" s="159">
        <v>106</v>
      </c>
      <c r="AE11" s="160">
        <v>139</v>
      </c>
      <c r="AF11" s="161">
        <f t="shared" si="14"/>
        <v>131.13207547169813</v>
      </c>
      <c r="AG11" s="162">
        <f t="shared" si="15"/>
        <v>33</v>
      </c>
      <c r="AH11" s="159">
        <v>19</v>
      </c>
      <c r="AI11" s="159">
        <v>33</v>
      </c>
      <c r="AJ11" s="164">
        <f t="shared" si="16"/>
        <v>173.6842105263158</v>
      </c>
      <c r="AK11" s="162">
        <f t="shared" si="17"/>
        <v>14</v>
      </c>
      <c r="AL11" s="166">
        <v>18</v>
      </c>
      <c r="AM11" s="166">
        <v>49</v>
      </c>
      <c r="AN11" s="167">
        <f t="shared" si="27"/>
        <v>272.2</v>
      </c>
      <c r="AO11" s="168">
        <f t="shared" si="18"/>
        <v>31</v>
      </c>
      <c r="AP11" s="169">
        <v>71</v>
      </c>
      <c r="AQ11" s="159">
        <v>97</v>
      </c>
      <c r="AR11" s="164">
        <f t="shared" si="19"/>
        <v>136.6</v>
      </c>
      <c r="AS11" s="162">
        <f t="shared" si="20"/>
        <v>26</v>
      </c>
      <c r="AT11" s="159">
        <v>384</v>
      </c>
      <c r="AU11" s="159">
        <v>345</v>
      </c>
      <c r="AV11" s="164">
        <f t="shared" si="21"/>
        <v>89.84375</v>
      </c>
      <c r="AW11" s="162">
        <f t="shared" si="22"/>
        <v>-39</v>
      </c>
      <c r="AX11" s="159">
        <v>349</v>
      </c>
      <c r="AY11" s="159">
        <v>327</v>
      </c>
      <c r="AZ11" s="164">
        <f t="shared" si="23"/>
        <v>93.69627507163324</v>
      </c>
      <c r="BA11" s="162">
        <f t="shared" si="24"/>
        <v>-22</v>
      </c>
      <c r="BB11" s="170">
        <v>1438.5714285714287</v>
      </c>
      <c r="BC11" s="159">
        <v>2051.4588859416444</v>
      </c>
      <c r="BD11" s="162">
        <f t="shared" si="25"/>
        <v>612.8874573702158</v>
      </c>
      <c r="BE11" s="157">
        <v>1438.5714285714287</v>
      </c>
      <c r="BF11" s="29">
        <v>2051.4588859416444</v>
      </c>
      <c r="BG11" s="186">
        <f t="shared" si="28"/>
        <v>612.8874573702158</v>
      </c>
      <c r="BH11" s="159">
        <v>58</v>
      </c>
      <c r="BI11" s="159">
        <v>58</v>
      </c>
      <c r="BJ11" s="159">
        <v>30</v>
      </c>
      <c r="BK11" s="164">
        <f t="shared" si="29"/>
        <v>51.7</v>
      </c>
      <c r="BL11" s="162">
        <f t="shared" si="26"/>
        <v>-28</v>
      </c>
      <c r="BM11" s="159">
        <v>25</v>
      </c>
    </row>
    <row r="12" spans="1:65" ht="20.25" customHeight="1">
      <c r="A12" s="153" t="s">
        <v>84</v>
      </c>
      <c r="B12" s="29">
        <v>429</v>
      </c>
      <c r="C12" s="154">
        <v>257</v>
      </c>
      <c r="D12" s="26">
        <f t="shared" si="0"/>
        <v>59.90675990675991</v>
      </c>
      <c r="E12" s="25">
        <f t="shared" si="1"/>
        <v>-172</v>
      </c>
      <c r="F12" s="29">
        <v>148</v>
      </c>
      <c r="G12" s="29">
        <v>88</v>
      </c>
      <c r="H12" s="26">
        <f t="shared" si="2"/>
        <v>59.45945945945946</v>
      </c>
      <c r="I12" s="25">
        <f t="shared" si="3"/>
        <v>-60</v>
      </c>
      <c r="J12" s="29">
        <v>51</v>
      </c>
      <c r="K12" s="29">
        <v>68</v>
      </c>
      <c r="L12" s="26">
        <f t="shared" si="4"/>
        <v>133.33333333333331</v>
      </c>
      <c r="M12" s="25">
        <f t="shared" si="5"/>
        <v>17</v>
      </c>
      <c r="N12" s="30">
        <v>31</v>
      </c>
      <c r="O12" s="29">
        <v>48</v>
      </c>
      <c r="P12" s="27">
        <f t="shared" si="6"/>
        <v>154.83870967741936</v>
      </c>
      <c r="Q12" s="28">
        <f t="shared" si="7"/>
        <v>17</v>
      </c>
      <c r="R12" s="29">
        <v>1</v>
      </c>
      <c r="S12" s="30">
        <v>4</v>
      </c>
      <c r="T12" s="27">
        <f t="shared" si="8"/>
        <v>400</v>
      </c>
      <c r="U12" s="25">
        <f t="shared" si="9"/>
        <v>3</v>
      </c>
      <c r="V12" s="29">
        <v>642</v>
      </c>
      <c r="W12" s="29">
        <v>775</v>
      </c>
      <c r="X12" s="26">
        <f t="shared" si="10"/>
        <v>120.7165109034268</v>
      </c>
      <c r="Y12" s="25">
        <f t="shared" si="11"/>
        <v>133</v>
      </c>
      <c r="Z12" s="29">
        <v>420</v>
      </c>
      <c r="AA12" s="29">
        <v>255</v>
      </c>
      <c r="AB12" s="26">
        <f t="shared" si="12"/>
        <v>60.71428571428571</v>
      </c>
      <c r="AC12" s="25">
        <f t="shared" si="13"/>
        <v>-165</v>
      </c>
      <c r="AD12" s="29">
        <v>95</v>
      </c>
      <c r="AE12" s="154">
        <v>323</v>
      </c>
      <c r="AF12" s="26">
        <f t="shared" si="14"/>
        <v>340</v>
      </c>
      <c r="AG12" s="25">
        <f t="shared" si="15"/>
        <v>228</v>
      </c>
      <c r="AH12" s="29">
        <v>6</v>
      </c>
      <c r="AI12" s="29">
        <v>26</v>
      </c>
      <c r="AJ12" s="27">
        <f t="shared" si="16"/>
        <v>433.3333333333333</v>
      </c>
      <c r="AK12" s="25">
        <f t="shared" si="17"/>
        <v>20</v>
      </c>
      <c r="AL12" s="31">
        <v>47</v>
      </c>
      <c r="AM12" s="31">
        <v>53</v>
      </c>
      <c r="AN12" s="155">
        <f t="shared" si="27"/>
        <v>112.8</v>
      </c>
      <c r="AO12" s="156">
        <f t="shared" si="18"/>
        <v>6</v>
      </c>
      <c r="AP12" s="32">
        <v>60</v>
      </c>
      <c r="AQ12" s="29">
        <v>77</v>
      </c>
      <c r="AR12" s="27">
        <f t="shared" si="19"/>
        <v>128.3</v>
      </c>
      <c r="AS12" s="25">
        <f t="shared" si="20"/>
        <v>17</v>
      </c>
      <c r="AT12" s="29">
        <v>371</v>
      </c>
      <c r="AU12" s="29">
        <v>212</v>
      </c>
      <c r="AV12" s="27">
        <f t="shared" si="21"/>
        <v>57.14285714285714</v>
      </c>
      <c r="AW12" s="25">
        <f t="shared" si="22"/>
        <v>-159</v>
      </c>
      <c r="AX12" s="29">
        <v>293</v>
      </c>
      <c r="AY12" s="29">
        <v>185</v>
      </c>
      <c r="AZ12" s="27">
        <f t="shared" si="23"/>
        <v>63.13993174061433</v>
      </c>
      <c r="BA12" s="25">
        <f t="shared" si="24"/>
        <v>-108</v>
      </c>
      <c r="BB12" s="157">
        <v>1627.8985507246377</v>
      </c>
      <c r="BC12" s="29">
        <v>1961.0389610389611</v>
      </c>
      <c r="BD12" s="25">
        <f t="shared" si="25"/>
        <v>333.1404103143234</v>
      </c>
      <c r="BE12" s="157">
        <v>1627.8985507246377</v>
      </c>
      <c r="BF12" s="29">
        <v>1961.0389610389611</v>
      </c>
      <c r="BG12" s="186">
        <f t="shared" si="28"/>
        <v>333.1404103143234</v>
      </c>
      <c r="BH12" s="29">
        <v>12</v>
      </c>
      <c r="BI12" s="29">
        <v>12</v>
      </c>
      <c r="BJ12" s="29">
        <v>10</v>
      </c>
      <c r="BK12" s="27">
        <f t="shared" si="29"/>
        <v>83.3</v>
      </c>
      <c r="BL12" s="25">
        <f>BJ12-BH12</f>
        <v>-2</v>
      </c>
      <c r="BM12" s="29">
        <v>10</v>
      </c>
    </row>
    <row r="13" spans="1:65" ht="20.25" customHeight="1">
      <c r="A13" s="153" t="s">
        <v>85</v>
      </c>
      <c r="B13" s="29">
        <v>894</v>
      </c>
      <c r="C13" s="154">
        <v>676</v>
      </c>
      <c r="D13" s="26">
        <f t="shared" si="0"/>
        <v>75.6152125279642</v>
      </c>
      <c r="E13" s="25">
        <f t="shared" si="1"/>
        <v>-218</v>
      </c>
      <c r="F13" s="29">
        <v>250</v>
      </c>
      <c r="G13" s="29">
        <v>181</v>
      </c>
      <c r="H13" s="26">
        <f t="shared" si="2"/>
        <v>72.39999999999999</v>
      </c>
      <c r="I13" s="25">
        <f t="shared" si="3"/>
        <v>-69</v>
      </c>
      <c r="J13" s="29">
        <v>347</v>
      </c>
      <c r="K13" s="29">
        <v>293</v>
      </c>
      <c r="L13" s="26">
        <f t="shared" si="4"/>
        <v>84.43804034582134</v>
      </c>
      <c r="M13" s="25">
        <f t="shared" si="5"/>
        <v>-54</v>
      </c>
      <c r="N13" s="30">
        <v>276</v>
      </c>
      <c r="O13" s="29">
        <v>180</v>
      </c>
      <c r="P13" s="27">
        <f t="shared" si="6"/>
        <v>65.21739130434783</v>
      </c>
      <c r="Q13" s="28">
        <f t="shared" si="7"/>
        <v>-96</v>
      </c>
      <c r="R13" s="29">
        <v>23</v>
      </c>
      <c r="S13" s="30">
        <v>88</v>
      </c>
      <c r="T13" s="27">
        <f t="shared" si="8"/>
        <v>382.60869565217394</v>
      </c>
      <c r="U13" s="25">
        <f t="shared" si="9"/>
        <v>65</v>
      </c>
      <c r="V13" s="29">
        <v>1291</v>
      </c>
      <c r="W13" s="29">
        <v>1088</v>
      </c>
      <c r="X13" s="26">
        <f t="shared" si="10"/>
        <v>84.27575522850503</v>
      </c>
      <c r="Y13" s="25">
        <f t="shared" si="11"/>
        <v>-203</v>
      </c>
      <c r="Z13" s="29">
        <v>824</v>
      </c>
      <c r="AA13" s="29">
        <v>636</v>
      </c>
      <c r="AB13" s="26">
        <f t="shared" si="12"/>
        <v>77.18446601941747</v>
      </c>
      <c r="AC13" s="25">
        <f t="shared" si="13"/>
        <v>-188</v>
      </c>
      <c r="AD13" s="29">
        <v>91</v>
      </c>
      <c r="AE13" s="154">
        <v>117</v>
      </c>
      <c r="AF13" s="26">
        <f t="shared" si="14"/>
        <v>128.57142857142858</v>
      </c>
      <c r="AG13" s="25">
        <f t="shared" si="15"/>
        <v>26</v>
      </c>
      <c r="AH13" s="29">
        <v>55</v>
      </c>
      <c r="AI13" s="29">
        <v>46</v>
      </c>
      <c r="AJ13" s="27">
        <f t="shared" si="16"/>
        <v>83.63636363636363</v>
      </c>
      <c r="AK13" s="25">
        <f t="shared" si="17"/>
        <v>-9</v>
      </c>
      <c r="AL13" s="31">
        <v>124</v>
      </c>
      <c r="AM13" s="31">
        <v>118</v>
      </c>
      <c r="AN13" s="155">
        <f t="shared" si="27"/>
        <v>95.2</v>
      </c>
      <c r="AO13" s="156">
        <f t="shared" si="18"/>
        <v>-6</v>
      </c>
      <c r="AP13" s="32">
        <v>361</v>
      </c>
      <c r="AQ13" s="29">
        <v>361</v>
      </c>
      <c r="AR13" s="27">
        <f t="shared" si="19"/>
        <v>100</v>
      </c>
      <c r="AS13" s="25">
        <f t="shared" si="20"/>
        <v>0</v>
      </c>
      <c r="AT13" s="29">
        <v>739</v>
      </c>
      <c r="AU13" s="29">
        <v>465</v>
      </c>
      <c r="AV13" s="27">
        <f t="shared" si="21"/>
        <v>62.92286874154263</v>
      </c>
      <c r="AW13" s="25">
        <f t="shared" si="22"/>
        <v>-274</v>
      </c>
      <c r="AX13" s="29">
        <v>601</v>
      </c>
      <c r="AY13" s="29">
        <v>373</v>
      </c>
      <c r="AZ13" s="27">
        <f t="shared" si="23"/>
        <v>62.06322795341098</v>
      </c>
      <c r="BA13" s="25">
        <f t="shared" si="24"/>
        <v>-228</v>
      </c>
      <c r="BB13" s="157">
        <v>1501.797385620915</v>
      </c>
      <c r="BC13" s="29">
        <v>1592.4812030075188</v>
      </c>
      <c r="BD13" s="25">
        <f t="shared" si="25"/>
        <v>90.68381738660378</v>
      </c>
      <c r="BE13" s="157">
        <v>1501.797385620915</v>
      </c>
      <c r="BF13" s="29">
        <v>1592.4812030075188</v>
      </c>
      <c r="BG13" s="186">
        <f t="shared" si="28"/>
        <v>90.68381738660378</v>
      </c>
      <c r="BH13" s="29">
        <v>22</v>
      </c>
      <c r="BI13" s="29">
        <v>22</v>
      </c>
      <c r="BJ13" s="29">
        <v>65</v>
      </c>
      <c r="BK13" s="27">
        <f t="shared" si="29"/>
        <v>295.5</v>
      </c>
      <c r="BL13" s="25">
        <f t="shared" si="26"/>
        <v>43</v>
      </c>
      <c r="BM13" s="29">
        <v>26</v>
      </c>
    </row>
    <row r="14" spans="1:65" s="20" customFormat="1" ht="20.25" customHeight="1">
      <c r="A14" s="153" t="s">
        <v>86</v>
      </c>
      <c r="B14" s="29">
        <v>361</v>
      </c>
      <c r="C14" s="154">
        <v>216</v>
      </c>
      <c r="D14" s="26">
        <f t="shared" si="0"/>
        <v>59.83379501385041</v>
      </c>
      <c r="E14" s="25">
        <f t="shared" si="1"/>
        <v>-145</v>
      </c>
      <c r="F14" s="29">
        <v>141</v>
      </c>
      <c r="G14" s="29">
        <v>47</v>
      </c>
      <c r="H14" s="26">
        <f t="shared" si="2"/>
        <v>33.33333333333333</v>
      </c>
      <c r="I14" s="25">
        <f t="shared" si="3"/>
        <v>-94</v>
      </c>
      <c r="J14" s="29">
        <v>50</v>
      </c>
      <c r="K14" s="29">
        <v>35</v>
      </c>
      <c r="L14" s="26">
        <f t="shared" si="4"/>
        <v>70</v>
      </c>
      <c r="M14" s="25">
        <f t="shared" si="5"/>
        <v>-15</v>
      </c>
      <c r="N14" s="30">
        <v>31</v>
      </c>
      <c r="O14" s="29">
        <v>23</v>
      </c>
      <c r="P14" s="27">
        <f t="shared" si="6"/>
        <v>74.19354838709677</v>
      </c>
      <c r="Q14" s="28">
        <f t="shared" si="7"/>
        <v>-8</v>
      </c>
      <c r="R14" s="29">
        <v>42</v>
      </c>
      <c r="S14" s="30">
        <v>27</v>
      </c>
      <c r="T14" s="27">
        <f t="shared" si="8"/>
        <v>64.28571428571429</v>
      </c>
      <c r="U14" s="25">
        <f t="shared" si="9"/>
        <v>-15</v>
      </c>
      <c r="V14" s="29">
        <v>430</v>
      </c>
      <c r="W14" s="29">
        <v>500</v>
      </c>
      <c r="X14" s="26">
        <f t="shared" si="10"/>
        <v>116.27906976744187</v>
      </c>
      <c r="Y14" s="25">
        <f t="shared" si="11"/>
        <v>70</v>
      </c>
      <c r="Z14" s="29">
        <v>344</v>
      </c>
      <c r="AA14" s="29">
        <v>195</v>
      </c>
      <c r="AB14" s="26">
        <f t="shared" si="12"/>
        <v>56.68604651162791</v>
      </c>
      <c r="AC14" s="25">
        <f t="shared" si="13"/>
        <v>-149</v>
      </c>
      <c r="AD14" s="29">
        <v>20</v>
      </c>
      <c r="AE14" s="154">
        <v>52</v>
      </c>
      <c r="AF14" s="26">
        <f t="shared" si="14"/>
        <v>260</v>
      </c>
      <c r="AG14" s="25">
        <f t="shared" si="15"/>
        <v>32</v>
      </c>
      <c r="AH14" s="29">
        <v>50</v>
      </c>
      <c r="AI14" s="29">
        <v>29</v>
      </c>
      <c r="AJ14" s="27">
        <f t="shared" si="16"/>
        <v>57.99999999999999</v>
      </c>
      <c r="AK14" s="25">
        <f t="shared" si="17"/>
        <v>-21</v>
      </c>
      <c r="AL14" s="31">
        <v>36</v>
      </c>
      <c r="AM14" s="31">
        <v>40</v>
      </c>
      <c r="AN14" s="155">
        <f t="shared" si="27"/>
        <v>111.1</v>
      </c>
      <c r="AO14" s="156">
        <f t="shared" si="18"/>
        <v>4</v>
      </c>
      <c r="AP14" s="32">
        <v>55</v>
      </c>
      <c r="AQ14" s="29">
        <v>69</v>
      </c>
      <c r="AR14" s="27">
        <f t="shared" si="19"/>
        <v>125.5</v>
      </c>
      <c r="AS14" s="25">
        <f t="shared" si="20"/>
        <v>14</v>
      </c>
      <c r="AT14" s="29">
        <v>311</v>
      </c>
      <c r="AU14" s="29">
        <v>167</v>
      </c>
      <c r="AV14" s="27">
        <f t="shared" si="21"/>
        <v>53.69774919614147</v>
      </c>
      <c r="AW14" s="25">
        <f t="shared" si="22"/>
        <v>-144</v>
      </c>
      <c r="AX14" s="29">
        <v>293</v>
      </c>
      <c r="AY14" s="29">
        <v>144</v>
      </c>
      <c r="AZ14" s="27">
        <f t="shared" si="23"/>
        <v>49.14675767918089</v>
      </c>
      <c r="BA14" s="25">
        <f t="shared" si="24"/>
        <v>-149</v>
      </c>
      <c r="BB14" s="157">
        <v>2243.75</v>
      </c>
      <c r="BC14" s="29">
        <v>2659.731543624161</v>
      </c>
      <c r="BD14" s="25">
        <f t="shared" si="25"/>
        <v>415.9815436241611</v>
      </c>
      <c r="BE14" s="157">
        <v>2243.75</v>
      </c>
      <c r="BF14" s="29">
        <v>2659.731543624161</v>
      </c>
      <c r="BG14" s="186">
        <f t="shared" si="28"/>
        <v>415.9815436241611</v>
      </c>
      <c r="BH14" s="29">
        <v>15</v>
      </c>
      <c r="BI14" s="29">
        <v>15</v>
      </c>
      <c r="BJ14" s="29">
        <v>36</v>
      </c>
      <c r="BK14" s="27">
        <f t="shared" si="29"/>
        <v>240</v>
      </c>
      <c r="BL14" s="25">
        <f t="shared" si="26"/>
        <v>21</v>
      </c>
      <c r="BM14" s="29">
        <v>35</v>
      </c>
    </row>
    <row r="15" spans="1:65" s="20" customFormat="1" ht="20.25" customHeight="1">
      <c r="A15" s="153" t="s">
        <v>87</v>
      </c>
      <c r="B15" s="29">
        <v>291</v>
      </c>
      <c r="C15" s="154">
        <v>190</v>
      </c>
      <c r="D15" s="26">
        <f t="shared" si="0"/>
        <v>65.29209621993127</v>
      </c>
      <c r="E15" s="25">
        <f t="shared" si="1"/>
        <v>-101</v>
      </c>
      <c r="F15" s="29">
        <v>89</v>
      </c>
      <c r="G15" s="29">
        <v>50</v>
      </c>
      <c r="H15" s="26">
        <f t="shared" si="2"/>
        <v>56.17977528089888</v>
      </c>
      <c r="I15" s="25">
        <f t="shared" si="3"/>
        <v>-39</v>
      </c>
      <c r="J15" s="29">
        <v>196</v>
      </c>
      <c r="K15" s="29">
        <v>203</v>
      </c>
      <c r="L15" s="26">
        <f t="shared" si="4"/>
        <v>103.57142857142858</v>
      </c>
      <c r="M15" s="25">
        <f t="shared" si="5"/>
        <v>7</v>
      </c>
      <c r="N15" s="30">
        <v>173</v>
      </c>
      <c r="O15" s="29">
        <v>176</v>
      </c>
      <c r="P15" s="27">
        <f t="shared" si="6"/>
        <v>101.73410404624276</v>
      </c>
      <c r="Q15" s="28">
        <f t="shared" si="7"/>
        <v>3</v>
      </c>
      <c r="R15" s="29">
        <v>11</v>
      </c>
      <c r="S15" s="30">
        <v>7</v>
      </c>
      <c r="T15" s="27">
        <f t="shared" si="8"/>
        <v>63.63636363636363</v>
      </c>
      <c r="U15" s="25">
        <f t="shared" si="9"/>
        <v>-4</v>
      </c>
      <c r="V15" s="29">
        <v>743</v>
      </c>
      <c r="W15" s="29">
        <v>830</v>
      </c>
      <c r="X15" s="26">
        <f t="shared" si="10"/>
        <v>111.7092866756393</v>
      </c>
      <c r="Y15" s="25">
        <f t="shared" si="11"/>
        <v>87</v>
      </c>
      <c r="Z15" s="29">
        <v>269</v>
      </c>
      <c r="AA15" s="29">
        <v>173</v>
      </c>
      <c r="AB15" s="26">
        <f t="shared" si="12"/>
        <v>64.31226765799256</v>
      </c>
      <c r="AC15" s="25">
        <f t="shared" si="13"/>
        <v>-96</v>
      </c>
      <c r="AD15" s="29">
        <v>235</v>
      </c>
      <c r="AE15" s="154">
        <v>333</v>
      </c>
      <c r="AF15" s="26">
        <f t="shared" si="14"/>
        <v>141.70212765957447</v>
      </c>
      <c r="AG15" s="25">
        <f t="shared" si="15"/>
        <v>98</v>
      </c>
      <c r="AH15" s="29">
        <v>5</v>
      </c>
      <c r="AI15" s="29">
        <v>8</v>
      </c>
      <c r="AJ15" s="27">
        <f t="shared" si="16"/>
        <v>160</v>
      </c>
      <c r="AK15" s="25">
        <f t="shared" si="17"/>
        <v>3</v>
      </c>
      <c r="AL15" s="31">
        <v>114</v>
      </c>
      <c r="AM15" s="31">
        <v>132</v>
      </c>
      <c r="AN15" s="155">
        <f t="shared" si="27"/>
        <v>115.8</v>
      </c>
      <c r="AO15" s="156">
        <f t="shared" si="18"/>
        <v>18</v>
      </c>
      <c r="AP15" s="32">
        <v>363</v>
      </c>
      <c r="AQ15" s="29">
        <v>411</v>
      </c>
      <c r="AR15" s="27">
        <f t="shared" si="19"/>
        <v>113.2</v>
      </c>
      <c r="AS15" s="25">
        <f t="shared" si="20"/>
        <v>48</v>
      </c>
      <c r="AT15" s="29">
        <v>235</v>
      </c>
      <c r="AU15" s="29">
        <v>138</v>
      </c>
      <c r="AV15" s="27">
        <f t="shared" si="21"/>
        <v>58.723404255319146</v>
      </c>
      <c r="AW15" s="25">
        <f t="shared" si="22"/>
        <v>-97</v>
      </c>
      <c r="AX15" s="29">
        <v>194</v>
      </c>
      <c r="AY15" s="29">
        <v>110</v>
      </c>
      <c r="AZ15" s="27">
        <f t="shared" si="23"/>
        <v>56.70103092783505</v>
      </c>
      <c r="BA15" s="25">
        <f t="shared" si="24"/>
        <v>-84</v>
      </c>
      <c r="BB15" s="157">
        <v>2484.507042253521</v>
      </c>
      <c r="BC15" s="29">
        <v>2392.5233644859813</v>
      </c>
      <c r="BD15" s="25">
        <f t="shared" si="25"/>
        <v>-91.98367776753958</v>
      </c>
      <c r="BE15" s="157">
        <v>2484.507042253521</v>
      </c>
      <c r="BF15" s="29">
        <v>2392.5233644859813</v>
      </c>
      <c r="BG15" s="186">
        <f t="shared" si="28"/>
        <v>-91.98367776753958</v>
      </c>
      <c r="BH15" s="29">
        <v>89</v>
      </c>
      <c r="BI15" s="29">
        <v>89</v>
      </c>
      <c r="BJ15" s="29">
        <v>181</v>
      </c>
      <c r="BK15" s="27">
        <f t="shared" si="29"/>
        <v>203.4</v>
      </c>
      <c r="BL15" s="25">
        <f t="shared" si="26"/>
        <v>92</v>
      </c>
      <c r="BM15" s="29">
        <v>13</v>
      </c>
    </row>
    <row r="16" spans="1:65" s="20" customFormat="1" ht="20.25" customHeight="1">
      <c r="A16" s="153" t="s">
        <v>88</v>
      </c>
      <c r="B16" s="29">
        <v>311</v>
      </c>
      <c r="C16" s="154">
        <v>269</v>
      </c>
      <c r="D16" s="26">
        <f t="shared" si="0"/>
        <v>86.49517684887459</v>
      </c>
      <c r="E16" s="25">
        <f t="shared" si="1"/>
        <v>-42</v>
      </c>
      <c r="F16" s="29">
        <v>111</v>
      </c>
      <c r="G16" s="29">
        <v>89</v>
      </c>
      <c r="H16" s="26">
        <f t="shared" si="2"/>
        <v>80.18018018018019</v>
      </c>
      <c r="I16" s="25">
        <f t="shared" si="3"/>
        <v>-22</v>
      </c>
      <c r="J16" s="29">
        <v>39</v>
      </c>
      <c r="K16" s="29">
        <v>99</v>
      </c>
      <c r="L16" s="26">
        <f t="shared" si="4"/>
        <v>253.84615384615384</v>
      </c>
      <c r="M16" s="25">
        <f t="shared" si="5"/>
        <v>60</v>
      </c>
      <c r="N16" s="30">
        <v>26</v>
      </c>
      <c r="O16" s="29">
        <v>79</v>
      </c>
      <c r="P16" s="27">
        <f t="shared" si="6"/>
        <v>303.8461538461538</v>
      </c>
      <c r="Q16" s="28">
        <f t="shared" si="7"/>
        <v>53</v>
      </c>
      <c r="R16" s="29">
        <v>3</v>
      </c>
      <c r="S16" s="30">
        <v>5</v>
      </c>
      <c r="T16" s="27">
        <f t="shared" si="8"/>
        <v>166.66666666666669</v>
      </c>
      <c r="U16" s="25">
        <f t="shared" si="9"/>
        <v>2</v>
      </c>
      <c r="V16" s="29">
        <v>350</v>
      </c>
      <c r="W16" s="29">
        <v>467</v>
      </c>
      <c r="X16" s="26">
        <f t="shared" si="10"/>
        <v>133.42857142857142</v>
      </c>
      <c r="Y16" s="25">
        <f t="shared" si="11"/>
        <v>117</v>
      </c>
      <c r="Z16" s="29">
        <v>302</v>
      </c>
      <c r="AA16" s="29">
        <v>263</v>
      </c>
      <c r="AB16" s="26">
        <f t="shared" si="12"/>
        <v>87.08609271523179</v>
      </c>
      <c r="AC16" s="25">
        <f t="shared" si="13"/>
        <v>-39</v>
      </c>
      <c r="AD16" s="29">
        <v>0</v>
      </c>
      <c r="AE16" s="154">
        <v>99</v>
      </c>
      <c r="AF16" s="26" t="e">
        <f t="shared" si="14"/>
        <v>#DIV/0!</v>
      </c>
      <c r="AG16" s="25">
        <f t="shared" si="15"/>
        <v>99</v>
      </c>
      <c r="AH16" s="29">
        <v>4</v>
      </c>
      <c r="AI16" s="29">
        <v>3</v>
      </c>
      <c r="AJ16" s="27">
        <f t="shared" si="16"/>
        <v>75</v>
      </c>
      <c r="AK16" s="25">
        <f t="shared" si="17"/>
        <v>-1</v>
      </c>
      <c r="AL16" s="31">
        <v>27</v>
      </c>
      <c r="AM16" s="31">
        <v>37</v>
      </c>
      <c r="AN16" s="155">
        <f t="shared" si="27"/>
        <v>137</v>
      </c>
      <c r="AO16" s="156">
        <f t="shared" si="18"/>
        <v>10</v>
      </c>
      <c r="AP16" s="32">
        <v>47</v>
      </c>
      <c r="AQ16" s="29">
        <v>115</v>
      </c>
      <c r="AR16" s="27">
        <f t="shared" si="19"/>
        <v>244.7</v>
      </c>
      <c r="AS16" s="25">
        <f t="shared" si="20"/>
        <v>68</v>
      </c>
      <c r="AT16" s="29">
        <v>257</v>
      </c>
      <c r="AU16" s="29">
        <v>193</v>
      </c>
      <c r="AV16" s="27">
        <f t="shared" si="21"/>
        <v>75.09727626459144</v>
      </c>
      <c r="AW16" s="25">
        <f t="shared" si="22"/>
        <v>-64</v>
      </c>
      <c r="AX16" s="29">
        <v>238</v>
      </c>
      <c r="AY16" s="29">
        <v>171</v>
      </c>
      <c r="AZ16" s="27">
        <f t="shared" si="23"/>
        <v>71.84873949579831</v>
      </c>
      <c r="BA16" s="25">
        <f t="shared" si="24"/>
        <v>-67</v>
      </c>
      <c r="BB16" s="157">
        <v>1642.5339366515836</v>
      </c>
      <c r="BC16" s="29">
        <v>1982.394366197183</v>
      </c>
      <c r="BD16" s="25">
        <f t="shared" si="25"/>
        <v>339.86042954559935</v>
      </c>
      <c r="BE16" s="157">
        <v>1642.5339366515836</v>
      </c>
      <c r="BF16" s="29">
        <v>1982.394366197183</v>
      </c>
      <c r="BG16" s="186">
        <f t="shared" si="28"/>
        <v>339.86042954559935</v>
      </c>
      <c r="BH16" s="29">
        <v>6</v>
      </c>
      <c r="BI16" s="29">
        <v>6</v>
      </c>
      <c r="BJ16" s="29">
        <v>12</v>
      </c>
      <c r="BK16" s="27">
        <f t="shared" si="29"/>
        <v>200</v>
      </c>
      <c r="BL16" s="25">
        <f t="shared" si="26"/>
        <v>6</v>
      </c>
      <c r="BM16" s="29">
        <v>7</v>
      </c>
    </row>
    <row r="17" spans="1:65" s="20" customFormat="1" ht="20.25" customHeight="1">
      <c r="A17" s="153" t="s">
        <v>70</v>
      </c>
      <c r="B17" s="29">
        <v>659</v>
      </c>
      <c r="C17" s="154">
        <v>474</v>
      </c>
      <c r="D17" s="26">
        <f t="shared" si="0"/>
        <v>71.92716236722306</v>
      </c>
      <c r="E17" s="25">
        <f t="shared" si="1"/>
        <v>-185</v>
      </c>
      <c r="F17" s="29">
        <v>169</v>
      </c>
      <c r="G17" s="29">
        <v>124</v>
      </c>
      <c r="H17" s="26">
        <f t="shared" si="2"/>
        <v>73.37278106508876</v>
      </c>
      <c r="I17" s="25">
        <f t="shared" si="3"/>
        <v>-45</v>
      </c>
      <c r="J17" s="29">
        <v>64</v>
      </c>
      <c r="K17" s="29">
        <v>66</v>
      </c>
      <c r="L17" s="26">
        <f t="shared" si="4"/>
        <v>103.125</v>
      </c>
      <c r="M17" s="25">
        <f t="shared" si="5"/>
        <v>2</v>
      </c>
      <c r="N17" s="30">
        <v>37</v>
      </c>
      <c r="O17" s="29">
        <v>19</v>
      </c>
      <c r="P17" s="27">
        <f t="shared" si="6"/>
        <v>51.35135135135135</v>
      </c>
      <c r="Q17" s="28">
        <f t="shared" si="7"/>
        <v>-18</v>
      </c>
      <c r="R17" s="29">
        <v>20</v>
      </c>
      <c r="S17" s="30">
        <v>24</v>
      </c>
      <c r="T17" s="27">
        <f t="shared" si="8"/>
        <v>120</v>
      </c>
      <c r="U17" s="25">
        <f t="shared" si="9"/>
        <v>4</v>
      </c>
      <c r="V17" s="29">
        <v>714</v>
      </c>
      <c r="W17" s="29">
        <v>820</v>
      </c>
      <c r="X17" s="26">
        <f t="shared" si="10"/>
        <v>114.84593837535013</v>
      </c>
      <c r="Y17" s="25">
        <f t="shared" si="11"/>
        <v>106</v>
      </c>
      <c r="Z17" s="29">
        <v>628</v>
      </c>
      <c r="AA17" s="29">
        <v>457</v>
      </c>
      <c r="AB17" s="26">
        <f t="shared" si="12"/>
        <v>72.77070063694268</v>
      </c>
      <c r="AC17" s="25">
        <f t="shared" si="13"/>
        <v>-171</v>
      </c>
      <c r="AD17" s="29">
        <v>50</v>
      </c>
      <c r="AE17" s="154">
        <v>219</v>
      </c>
      <c r="AF17" s="26">
        <f t="shared" si="14"/>
        <v>438</v>
      </c>
      <c r="AG17" s="25">
        <f t="shared" si="15"/>
        <v>169</v>
      </c>
      <c r="AH17" s="29">
        <v>5</v>
      </c>
      <c r="AI17" s="29">
        <v>8</v>
      </c>
      <c r="AJ17" s="27">
        <f t="shared" si="16"/>
        <v>160</v>
      </c>
      <c r="AK17" s="25">
        <f t="shared" si="17"/>
        <v>3</v>
      </c>
      <c r="AL17" s="31">
        <v>47</v>
      </c>
      <c r="AM17" s="31">
        <v>59</v>
      </c>
      <c r="AN17" s="155">
        <f t="shared" si="27"/>
        <v>125.5</v>
      </c>
      <c r="AO17" s="156">
        <f t="shared" si="18"/>
        <v>12</v>
      </c>
      <c r="AP17" s="32">
        <v>87</v>
      </c>
      <c r="AQ17" s="29">
        <v>113</v>
      </c>
      <c r="AR17" s="27">
        <f t="shared" si="19"/>
        <v>129.9</v>
      </c>
      <c r="AS17" s="25">
        <f t="shared" si="20"/>
        <v>26</v>
      </c>
      <c r="AT17" s="29">
        <v>548</v>
      </c>
      <c r="AU17" s="29">
        <v>349</v>
      </c>
      <c r="AV17" s="27">
        <f t="shared" si="21"/>
        <v>63.68613138686131</v>
      </c>
      <c r="AW17" s="25">
        <f t="shared" si="22"/>
        <v>-199</v>
      </c>
      <c r="AX17" s="29">
        <v>483</v>
      </c>
      <c r="AY17" s="29">
        <v>293</v>
      </c>
      <c r="AZ17" s="27">
        <f t="shared" si="23"/>
        <v>60.66252587991718</v>
      </c>
      <c r="BA17" s="25">
        <f t="shared" si="24"/>
        <v>-190</v>
      </c>
      <c r="BB17" s="157">
        <v>1379.6511627906978</v>
      </c>
      <c r="BC17" s="29">
        <v>1689.1447368421052</v>
      </c>
      <c r="BD17" s="25">
        <f t="shared" si="25"/>
        <v>309.49357405140745</v>
      </c>
      <c r="BE17" s="157">
        <v>1379.6511627906978</v>
      </c>
      <c r="BF17" s="29">
        <v>1689.1447368421052</v>
      </c>
      <c r="BG17" s="186">
        <f t="shared" si="28"/>
        <v>309.49357405140745</v>
      </c>
      <c r="BH17" s="29">
        <v>11</v>
      </c>
      <c r="BI17" s="29">
        <v>11</v>
      </c>
      <c r="BJ17" s="29">
        <v>39</v>
      </c>
      <c r="BK17" s="27">
        <f t="shared" si="29"/>
        <v>354.5</v>
      </c>
      <c r="BL17" s="25">
        <f t="shared" si="26"/>
        <v>28</v>
      </c>
      <c r="BM17" s="29">
        <v>1</v>
      </c>
    </row>
    <row r="18" spans="1:65" s="20" customFormat="1" ht="20.25" customHeight="1">
      <c r="A18" s="153" t="s">
        <v>71</v>
      </c>
      <c r="B18" s="29">
        <v>544</v>
      </c>
      <c r="C18" s="154">
        <v>342</v>
      </c>
      <c r="D18" s="26">
        <f t="shared" si="0"/>
        <v>62.86764705882353</v>
      </c>
      <c r="E18" s="25">
        <f t="shared" si="1"/>
        <v>-202</v>
      </c>
      <c r="F18" s="29">
        <v>202</v>
      </c>
      <c r="G18" s="29">
        <v>112</v>
      </c>
      <c r="H18" s="26">
        <f t="shared" si="2"/>
        <v>55.44554455445545</v>
      </c>
      <c r="I18" s="25">
        <f t="shared" si="3"/>
        <v>-90</v>
      </c>
      <c r="J18" s="29">
        <v>94</v>
      </c>
      <c r="K18" s="29">
        <v>105</v>
      </c>
      <c r="L18" s="26">
        <f t="shared" si="4"/>
        <v>111.70212765957446</v>
      </c>
      <c r="M18" s="25">
        <f t="shared" si="5"/>
        <v>11</v>
      </c>
      <c r="N18" s="30">
        <v>69</v>
      </c>
      <c r="O18" s="29">
        <v>85</v>
      </c>
      <c r="P18" s="27">
        <f t="shared" si="6"/>
        <v>123.18840579710144</v>
      </c>
      <c r="Q18" s="28">
        <f t="shared" si="7"/>
        <v>16</v>
      </c>
      <c r="R18" s="29">
        <v>3</v>
      </c>
      <c r="S18" s="30">
        <v>19</v>
      </c>
      <c r="T18" s="27">
        <f t="shared" si="8"/>
        <v>633.3333333333333</v>
      </c>
      <c r="U18" s="25">
        <f t="shared" si="9"/>
        <v>16</v>
      </c>
      <c r="V18" s="29">
        <v>848</v>
      </c>
      <c r="W18" s="29">
        <v>802</v>
      </c>
      <c r="X18" s="26">
        <f t="shared" si="10"/>
        <v>94.5754716981132</v>
      </c>
      <c r="Y18" s="25">
        <f t="shared" si="11"/>
        <v>-46</v>
      </c>
      <c r="Z18" s="29">
        <v>478</v>
      </c>
      <c r="AA18" s="29">
        <v>311</v>
      </c>
      <c r="AB18" s="26">
        <f t="shared" si="12"/>
        <v>65.06276150627615</v>
      </c>
      <c r="AC18" s="25">
        <f t="shared" si="13"/>
        <v>-167</v>
      </c>
      <c r="AD18" s="29">
        <v>210</v>
      </c>
      <c r="AE18" s="154">
        <v>226</v>
      </c>
      <c r="AF18" s="26">
        <f t="shared" si="14"/>
        <v>107.61904761904762</v>
      </c>
      <c r="AG18" s="25">
        <f t="shared" si="15"/>
        <v>16</v>
      </c>
      <c r="AH18" s="29">
        <v>31</v>
      </c>
      <c r="AI18" s="29">
        <v>28</v>
      </c>
      <c r="AJ18" s="27">
        <f t="shared" si="16"/>
        <v>90.32258064516128</v>
      </c>
      <c r="AK18" s="25">
        <f t="shared" si="17"/>
        <v>-3</v>
      </c>
      <c r="AL18" s="31">
        <v>64</v>
      </c>
      <c r="AM18" s="31">
        <v>61</v>
      </c>
      <c r="AN18" s="155">
        <f t="shared" si="27"/>
        <v>95.3</v>
      </c>
      <c r="AO18" s="156">
        <f t="shared" si="18"/>
        <v>-3</v>
      </c>
      <c r="AP18" s="32">
        <v>121</v>
      </c>
      <c r="AQ18" s="29">
        <v>161</v>
      </c>
      <c r="AR18" s="27">
        <f t="shared" si="19"/>
        <v>133.1</v>
      </c>
      <c r="AS18" s="25">
        <f t="shared" si="20"/>
        <v>40</v>
      </c>
      <c r="AT18" s="29">
        <v>472</v>
      </c>
      <c r="AU18" s="29">
        <v>282</v>
      </c>
      <c r="AV18" s="27">
        <f t="shared" si="21"/>
        <v>59.7457627118644</v>
      </c>
      <c r="AW18" s="25">
        <f t="shared" si="22"/>
        <v>-190</v>
      </c>
      <c r="AX18" s="29">
        <v>411</v>
      </c>
      <c r="AY18" s="29">
        <v>252</v>
      </c>
      <c r="AZ18" s="27">
        <f t="shared" si="23"/>
        <v>61.31386861313869</v>
      </c>
      <c r="BA18" s="25">
        <f t="shared" si="24"/>
        <v>-159</v>
      </c>
      <c r="BB18" s="157">
        <v>1628.2051282051282</v>
      </c>
      <c r="BC18" s="29">
        <v>1516.8724279835392</v>
      </c>
      <c r="BD18" s="25">
        <f t="shared" si="25"/>
        <v>-111.332700221589</v>
      </c>
      <c r="BE18" s="157">
        <v>1628.2051282051282</v>
      </c>
      <c r="BF18" s="29">
        <v>1516.8724279835392</v>
      </c>
      <c r="BG18" s="186">
        <f t="shared" si="28"/>
        <v>-111.332700221589</v>
      </c>
      <c r="BH18" s="29">
        <v>27</v>
      </c>
      <c r="BI18" s="29">
        <v>27</v>
      </c>
      <c r="BJ18" s="29">
        <v>50</v>
      </c>
      <c r="BK18" s="27">
        <f t="shared" si="29"/>
        <v>185.2</v>
      </c>
      <c r="BL18" s="25">
        <f t="shared" si="26"/>
        <v>23</v>
      </c>
      <c r="BM18" s="29">
        <v>1</v>
      </c>
    </row>
    <row r="19" spans="1:65" s="20" customFormat="1" ht="20.25" customHeight="1">
      <c r="A19" s="153" t="s">
        <v>89</v>
      </c>
      <c r="B19" s="29">
        <v>545</v>
      </c>
      <c r="C19" s="154">
        <v>462</v>
      </c>
      <c r="D19" s="26">
        <f t="shared" si="0"/>
        <v>84.77064220183486</v>
      </c>
      <c r="E19" s="25">
        <f t="shared" si="1"/>
        <v>-83</v>
      </c>
      <c r="F19" s="29">
        <v>162</v>
      </c>
      <c r="G19" s="29">
        <v>129</v>
      </c>
      <c r="H19" s="26">
        <f t="shared" si="2"/>
        <v>79.62962962962963</v>
      </c>
      <c r="I19" s="25">
        <f t="shared" si="3"/>
        <v>-33</v>
      </c>
      <c r="J19" s="29">
        <v>54</v>
      </c>
      <c r="K19" s="29">
        <v>57</v>
      </c>
      <c r="L19" s="26">
        <f t="shared" si="4"/>
        <v>105.55555555555556</v>
      </c>
      <c r="M19" s="25">
        <f t="shared" si="5"/>
        <v>3</v>
      </c>
      <c r="N19" s="30">
        <v>26</v>
      </c>
      <c r="O19" s="29">
        <v>26</v>
      </c>
      <c r="P19" s="27">
        <f t="shared" si="6"/>
        <v>100</v>
      </c>
      <c r="Q19" s="28">
        <f t="shared" si="7"/>
        <v>0</v>
      </c>
      <c r="R19" s="29">
        <v>8</v>
      </c>
      <c r="S19" s="30">
        <v>16</v>
      </c>
      <c r="T19" s="27">
        <f t="shared" si="8"/>
        <v>200</v>
      </c>
      <c r="U19" s="25">
        <f t="shared" si="9"/>
        <v>8</v>
      </c>
      <c r="V19" s="29">
        <v>687</v>
      </c>
      <c r="W19" s="29">
        <v>1191</v>
      </c>
      <c r="X19" s="26">
        <f t="shared" si="10"/>
        <v>173.36244541484714</v>
      </c>
      <c r="Y19" s="25">
        <f t="shared" si="11"/>
        <v>504</v>
      </c>
      <c r="Z19" s="29">
        <v>511</v>
      </c>
      <c r="AA19" s="29">
        <v>443</v>
      </c>
      <c r="AB19" s="26">
        <f t="shared" si="12"/>
        <v>86.69275929549902</v>
      </c>
      <c r="AC19" s="25">
        <f t="shared" si="13"/>
        <v>-68</v>
      </c>
      <c r="AD19" s="29">
        <v>61</v>
      </c>
      <c r="AE19" s="154">
        <v>429</v>
      </c>
      <c r="AF19" s="26">
        <f t="shared" si="14"/>
        <v>703.2786885245902</v>
      </c>
      <c r="AG19" s="25">
        <f t="shared" si="15"/>
        <v>368</v>
      </c>
      <c r="AH19" s="29">
        <v>13</v>
      </c>
      <c r="AI19" s="29">
        <v>22</v>
      </c>
      <c r="AJ19" s="27">
        <f t="shared" si="16"/>
        <v>169.23076923076923</v>
      </c>
      <c r="AK19" s="25">
        <f t="shared" si="17"/>
        <v>9</v>
      </c>
      <c r="AL19" s="31">
        <v>52</v>
      </c>
      <c r="AM19" s="31">
        <v>75</v>
      </c>
      <c r="AN19" s="155">
        <f t="shared" si="27"/>
        <v>144.2</v>
      </c>
      <c r="AO19" s="156">
        <f t="shared" si="18"/>
        <v>23</v>
      </c>
      <c r="AP19" s="32">
        <v>108</v>
      </c>
      <c r="AQ19" s="29">
        <v>121</v>
      </c>
      <c r="AR19" s="27">
        <f t="shared" si="19"/>
        <v>112</v>
      </c>
      <c r="AS19" s="25">
        <f t="shared" si="20"/>
        <v>13</v>
      </c>
      <c r="AT19" s="29">
        <v>452</v>
      </c>
      <c r="AU19" s="29">
        <v>342</v>
      </c>
      <c r="AV19" s="27">
        <f t="shared" si="21"/>
        <v>75.66371681415929</v>
      </c>
      <c r="AW19" s="25">
        <f t="shared" si="22"/>
        <v>-110</v>
      </c>
      <c r="AX19" s="29">
        <v>399</v>
      </c>
      <c r="AY19" s="29">
        <v>313</v>
      </c>
      <c r="AZ19" s="27">
        <f t="shared" si="23"/>
        <v>78.44611528822055</v>
      </c>
      <c r="BA19" s="25">
        <f t="shared" si="24"/>
        <v>-86</v>
      </c>
      <c r="BB19" s="157">
        <v>1620.3084832904885</v>
      </c>
      <c r="BC19" s="29">
        <v>1631.2292358803986</v>
      </c>
      <c r="BD19" s="25">
        <f t="shared" si="25"/>
        <v>10.92075258991008</v>
      </c>
      <c r="BE19" s="157">
        <v>1620.3084832904885</v>
      </c>
      <c r="BF19" s="29">
        <v>1631.2292358803986</v>
      </c>
      <c r="BG19" s="186">
        <f t="shared" si="28"/>
        <v>10.92075258991008</v>
      </c>
      <c r="BH19" s="29">
        <v>51</v>
      </c>
      <c r="BI19" s="29">
        <v>51</v>
      </c>
      <c r="BJ19" s="29">
        <v>61</v>
      </c>
      <c r="BK19" s="27">
        <f t="shared" si="29"/>
        <v>119.6</v>
      </c>
      <c r="BL19" s="25">
        <f t="shared" si="26"/>
        <v>10</v>
      </c>
      <c r="BM19" s="29">
        <v>7</v>
      </c>
    </row>
    <row r="20" spans="1:65" s="33" customFormat="1" ht="20.25" customHeight="1">
      <c r="A20" s="171" t="s">
        <v>90</v>
      </c>
      <c r="B20" s="29">
        <v>468</v>
      </c>
      <c r="C20" s="154">
        <v>320</v>
      </c>
      <c r="D20" s="26">
        <f t="shared" si="0"/>
        <v>68.37606837606837</v>
      </c>
      <c r="E20" s="25">
        <f t="shared" si="1"/>
        <v>-148</v>
      </c>
      <c r="F20" s="29">
        <v>136</v>
      </c>
      <c r="G20" s="29">
        <v>100</v>
      </c>
      <c r="H20" s="26">
        <f t="shared" si="2"/>
        <v>73.52941176470588</v>
      </c>
      <c r="I20" s="25">
        <f t="shared" si="3"/>
        <v>-36</v>
      </c>
      <c r="J20" s="29">
        <v>150</v>
      </c>
      <c r="K20" s="29">
        <v>138</v>
      </c>
      <c r="L20" s="26">
        <f t="shared" si="4"/>
        <v>92</v>
      </c>
      <c r="M20" s="25">
        <f t="shared" si="5"/>
        <v>-12</v>
      </c>
      <c r="N20" s="30">
        <v>110</v>
      </c>
      <c r="O20" s="29">
        <v>93</v>
      </c>
      <c r="P20" s="27">
        <f t="shared" si="6"/>
        <v>84.54545454545455</v>
      </c>
      <c r="Q20" s="28">
        <f t="shared" si="7"/>
        <v>-17</v>
      </c>
      <c r="R20" s="29">
        <v>26</v>
      </c>
      <c r="S20" s="30">
        <v>18</v>
      </c>
      <c r="T20" s="27">
        <f t="shared" si="8"/>
        <v>69.23076923076923</v>
      </c>
      <c r="U20" s="25">
        <f t="shared" si="9"/>
        <v>-8</v>
      </c>
      <c r="V20" s="29">
        <v>765</v>
      </c>
      <c r="W20" s="29">
        <v>699</v>
      </c>
      <c r="X20" s="26">
        <f t="shared" si="10"/>
        <v>91.37254901960785</v>
      </c>
      <c r="Y20" s="25">
        <f t="shared" si="11"/>
        <v>-66</v>
      </c>
      <c r="Z20" s="29">
        <v>440</v>
      </c>
      <c r="AA20" s="29">
        <v>307</v>
      </c>
      <c r="AB20" s="26">
        <f t="shared" si="12"/>
        <v>69.77272727272728</v>
      </c>
      <c r="AC20" s="25">
        <f t="shared" si="13"/>
        <v>-133</v>
      </c>
      <c r="AD20" s="29">
        <v>207</v>
      </c>
      <c r="AE20" s="154">
        <v>163</v>
      </c>
      <c r="AF20" s="26">
        <f t="shared" si="14"/>
        <v>78.74396135265701</v>
      </c>
      <c r="AG20" s="25">
        <f t="shared" si="15"/>
        <v>-44</v>
      </c>
      <c r="AH20" s="29">
        <v>74</v>
      </c>
      <c r="AI20" s="29">
        <v>56</v>
      </c>
      <c r="AJ20" s="27">
        <f t="shared" si="16"/>
        <v>75.67567567567568</v>
      </c>
      <c r="AK20" s="25">
        <f t="shared" si="17"/>
        <v>-18</v>
      </c>
      <c r="AL20" s="31">
        <v>75</v>
      </c>
      <c r="AM20" s="31">
        <v>71</v>
      </c>
      <c r="AN20" s="155">
        <f t="shared" si="27"/>
        <v>94.7</v>
      </c>
      <c r="AO20" s="156">
        <f t="shared" si="18"/>
        <v>-4</v>
      </c>
      <c r="AP20" s="32">
        <v>158</v>
      </c>
      <c r="AQ20" s="29">
        <v>178</v>
      </c>
      <c r="AR20" s="27">
        <f t="shared" si="19"/>
        <v>112.7</v>
      </c>
      <c r="AS20" s="25">
        <f t="shared" si="20"/>
        <v>20</v>
      </c>
      <c r="AT20" s="29">
        <v>376</v>
      </c>
      <c r="AU20" s="29">
        <v>236</v>
      </c>
      <c r="AV20" s="27">
        <f t="shared" si="21"/>
        <v>62.76595744680851</v>
      </c>
      <c r="AW20" s="25">
        <f t="shared" si="22"/>
        <v>-140</v>
      </c>
      <c r="AX20" s="29">
        <v>336</v>
      </c>
      <c r="AY20" s="29">
        <v>206</v>
      </c>
      <c r="AZ20" s="27">
        <f t="shared" si="23"/>
        <v>61.30952380952381</v>
      </c>
      <c r="BA20" s="25">
        <f t="shared" si="24"/>
        <v>-130</v>
      </c>
      <c r="BB20" s="157">
        <v>1800.9036144578313</v>
      </c>
      <c r="BC20" s="29">
        <v>2017.857142857143</v>
      </c>
      <c r="BD20" s="25">
        <f t="shared" si="25"/>
        <v>216.9535283993116</v>
      </c>
      <c r="BE20" s="157">
        <v>1800.9036144578313</v>
      </c>
      <c r="BF20" s="29">
        <v>2017.857142857143</v>
      </c>
      <c r="BG20" s="186">
        <f t="shared" si="28"/>
        <v>216.9535283993116</v>
      </c>
      <c r="BH20" s="29">
        <v>14</v>
      </c>
      <c r="BI20" s="29">
        <v>14</v>
      </c>
      <c r="BJ20" s="29">
        <v>52</v>
      </c>
      <c r="BK20" s="27">
        <f t="shared" si="29"/>
        <v>371.4</v>
      </c>
      <c r="BL20" s="25">
        <f t="shared" si="26"/>
        <v>38</v>
      </c>
      <c r="BM20" s="29">
        <v>46</v>
      </c>
    </row>
    <row r="21" spans="1:65" s="20" customFormat="1" ht="20.25" customHeight="1">
      <c r="A21" s="153" t="s">
        <v>72</v>
      </c>
      <c r="B21" s="29">
        <v>551</v>
      </c>
      <c r="C21" s="154">
        <v>459</v>
      </c>
      <c r="D21" s="26">
        <f t="shared" si="0"/>
        <v>83.30308529945553</v>
      </c>
      <c r="E21" s="25">
        <f t="shared" si="1"/>
        <v>-92</v>
      </c>
      <c r="F21" s="29">
        <v>110</v>
      </c>
      <c r="G21" s="29">
        <v>166</v>
      </c>
      <c r="H21" s="26">
        <f t="shared" si="2"/>
        <v>150.9090909090909</v>
      </c>
      <c r="I21" s="25">
        <f t="shared" si="3"/>
        <v>56</v>
      </c>
      <c r="J21" s="29">
        <v>88</v>
      </c>
      <c r="K21" s="29">
        <v>111</v>
      </c>
      <c r="L21" s="26">
        <f t="shared" si="4"/>
        <v>126.13636363636364</v>
      </c>
      <c r="M21" s="25">
        <f t="shared" si="5"/>
        <v>23</v>
      </c>
      <c r="N21" s="30">
        <v>54</v>
      </c>
      <c r="O21" s="29">
        <v>78</v>
      </c>
      <c r="P21" s="27">
        <f t="shared" si="6"/>
        <v>144.44444444444443</v>
      </c>
      <c r="Q21" s="28">
        <f t="shared" si="7"/>
        <v>24</v>
      </c>
      <c r="R21" s="29">
        <v>10</v>
      </c>
      <c r="S21" s="30">
        <v>6</v>
      </c>
      <c r="T21" s="27">
        <f t="shared" si="8"/>
        <v>60</v>
      </c>
      <c r="U21" s="25">
        <f t="shared" si="9"/>
        <v>-4</v>
      </c>
      <c r="V21" s="29">
        <v>884</v>
      </c>
      <c r="W21" s="29">
        <v>997</v>
      </c>
      <c r="X21" s="26">
        <f t="shared" si="10"/>
        <v>112.78280542986425</v>
      </c>
      <c r="Y21" s="25">
        <f t="shared" si="11"/>
        <v>113</v>
      </c>
      <c r="Z21" s="29">
        <v>536</v>
      </c>
      <c r="AA21" s="29">
        <v>453</v>
      </c>
      <c r="AB21" s="26">
        <f t="shared" si="12"/>
        <v>84.51492537313433</v>
      </c>
      <c r="AC21" s="25">
        <f t="shared" si="13"/>
        <v>-83</v>
      </c>
      <c r="AD21" s="29">
        <v>230</v>
      </c>
      <c r="AE21" s="154">
        <v>323</v>
      </c>
      <c r="AF21" s="26">
        <f t="shared" si="14"/>
        <v>140.43478260869566</v>
      </c>
      <c r="AG21" s="25">
        <f t="shared" si="15"/>
        <v>93</v>
      </c>
      <c r="AH21" s="29">
        <v>70</v>
      </c>
      <c r="AI21" s="29">
        <v>29</v>
      </c>
      <c r="AJ21" s="27">
        <f t="shared" si="16"/>
        <v>41.42857142857143</v>
      </c>
      <c r="AK21" s="25">
        <f t="shared" si="17"/>
        <v>-41</v>
      </c>
      <c r="AL21" s="31">
        <v>53</v>
      </c>
      <c r="AM21" s="31">
        <v>65</v>
      </c>
      <c r="AN21" s="155">
        <f t="shared" si="27"/>
        <v>122.6</v>
      </c>
      <c r="AO21" s="156">
        <f t="shared" si="18"/>
        <v>12</v>
      </c>
      <c r="AP21" s="32">
        <v>113</v>
      </c>
      <c r="AQ21" s="29">
        <v>122</v>
      </c>
      <c r="AR21" s="27">
        <f t="shared" si="19"/>
        <v>108</v>
      </c>
      <c r="AS21" s="25">
        <f t="shared" si="20"/>
        <v>9</v>
      </c>
      <c r="AT21" s="29">
        <v>471</v>
      </c>
      <c r="AU21" s="29">
        <v>363</v>
      </c>
      <c r="AV21" s="27">
        <f t="shared" si="21"/>
        <v>77.07006369426752</v>
      </c>
      <c r="AW21" s="25">
        <f t="shared" si="22"/>
        <v>-108</v>
      </c>
      <c r="AX21" s="29">
        <v>436</v>
      </c>
      <c r="AY21" s="29">
        <v>333</v>
      </c>
      <c r="AZ21" s="27">
        <f t="shared" si="23"/>
        <v>76.37614678899082</v>
      </c>
      <c r="BA21" s="25">
        <f t="shared" si="24"/>
        <v>-103</v>
      </c>
      <c r="BB21" s="157">
        <v>2245.343137254902</v>
      </c>
      <c r="BC21" s="29">
        <v>1545.6973293768547</v>
      </c>
      <c r="BD21" s="25">
        <f t="shared" si="25"/>
        <v>-699.6458078780474</v>
      </c>
      <c r="BE21" s="157">
        <v>2245.343137254902</v>
      </c>
      <c r="BF21" s="29">
        <v>1545.6973293768547</v>
      </c>
      <c r="BG21" s="186">
        <f t="shared" si="28"/>
        <v>-699.6458078780474</v>
      </c>
      <c r="BH21" s="29">
        <v>27</v>
      </c>
      <c r="BI21" s="29">
        <v>27</v>
      </c>
      <c r="BJ21" s="29">
        <v>15</v>
      </c>
      <c r="BK21" s="27">
        <f t="shared" si="29"/>
        <v>55.6</v>
      </c>
      <c r="BL21" s="25">
        <f t="shared" si="26"/>
        <v>-12</v>
      </c>
      <c r="BM21" s="29">
        <v>25</v>
      </c>
    </row>
    <row r="22" spans="1:65" s="20" customFormat="1" ht="20.25" customHeight="1">
      <c r="A22" s="153" t="s">
        <v>73</v>
      </c>
      <c r="B22" s="29">
        <v>571</v>
      </c>
      <c r="C22" s="154">
        <v>564</v>
      </c>
      <c r="D22" s="26">
        <f t="shared" si="0"/>
        <v>98.77408056042032</v>
      </c>
      <c r="E22" s="25">
        <f t="shared" si="1"/>
        <v>-7</v>
      </c>
      <c r="F22" s="29">
        <v>150</v>
      </c>
      <c r="G22" s="29">
        <v>146</v>
      </c>
      <c r="H22" s="26">
        <f t="shared" si="2"/>
        <v>97.33333333333334</v>
      </c>
      <c r="I22" s="25">
        <f t="shared" si="3"/>
        <v>-4</v>
      </c>
      <c r="J22" s="29">
        <v>68</v>
      </c>
      <c r="K22" s="29">
        <v>100</v>
      </c>
      <c r="L22" s="26">
        <f t="shared" si="4"/>
        <v>147.05882352941177</v>
      </c>
      <c r="M22" s="25">
        <f t="shared" si="5"/>
        <v>32</v>
      </c>
      <c r="N22" s="30">
        <v>38</v>
      </c>
      <c r="O22" s="29">
        <v>76</v>
      </c>
      <c r="P22" s="27">
        <f t="shared" si="6"/>
        <v>200</v>
      </c>
      <c r="Q22" s="28">
        <f t="shared" si="7"/>
        <v>38</v>
      </c>
      <c r="R22" s="29">
        <v>14</v>
      </c>
      <c r="S22" s="30">
        <v>11</v>
      </c>
      <c r="T22" s="27">
        <f t="shared" si="8"/>
        <v>78.57142857142857</v>
      </c>
      <c r="U22" s="25">
        <f t="shared" si="9"/>
        <v>-3</v>
      </c>
      <c r="V22" s="29">
        <v>710</v>
      </c>
      <c r="W22" s="29">
        <v>964</v>
      </c>
      <c r="X22" s="26">
        <f t="shared" si="10"/>
        <v>135.77464788732394</v>
      </c>
      <c r="Y22" s="25">
        <f t="shared" si="11"/>
        <v>254</v>
      </c>
      <c r="Z22" s="29">
        <v>549</v>
      </c>
      <c r="AA22" s="29">
        <v>550</v>
      </c>
      <c r="AB22" s="26">
        <f t="shared" si="12"/>
        <v>100.18214936247722</v>
      </c>
      <c r="AC22" s="25">
        <f t="shared" si="13"/>
        <v>1</v>
      </c>
      <c r="AD22" s="29">
        <v>63</v>
      </c>
      <c r="AE22" s="154">
        <v>212</v>
      </c>
      <c r="AF22" s="26">
        <f t="shared" si="14"/>
        <v>336.5079365079365</v>
      </c>
      <c r="AG22" s="25">
        <f t="shared" si="15"/>
        <v>149</v>
      </c>
      <c r="AH22" s="29">
        <v>43</v>
      </c>
      <c r="AI22" s="29">
        <v>44</v>
      </c>
      <c r="AJ22" s="27">
        <f t="shared" si="16"/>
        <v>102.32558139534885</v>
      </c>
      <c r="AK22" s="25">
        <f t="shared" si="17"/>
        <v>1</v>
      </c>
      <c r="AL22" s="31">
        <v>45</v>
      </c>
      <c r="AM22" s="31">
        <v>64</v>
      </c>
      <c r="AN22" s="155">
        <f t="shared" si="27"/>
        <v>142.2</v>
      </c>
      <c r="AO22" s="156">
        <f t="shared" si="18"/>
        <v>19</v>
      </c>
      <c r="AP22" s="32">
        <v>93</v>
      </c>
      <c r="AQ22" s="29">
        <v>144</v>
      </c>
      <c r="AR22" s="27">
        <f t="shared" si="19"/>
        <v>154.8</v>
      </c>
      <c r="AS22" s="25">
        <f t="shared" si="20"/>
        <v>51</v>
      </c>
      <c r="AT22" s="29">
        <v>483</v>
      </c>
      <c r="AU22" s="29">
        <v>448</v>
      </c>
      <c r="AV22" s="27">
        <f t="shared" si="21"/>
        <v>92.7536231884058</v>
      </c>
      <c r="AW22" s="25">
        <f t="shared" si="22"/>
        <v>-35</v>
      </c>
      <c r="AX22" s="29">
        <v>444</v>
      </c>
      <c r="AY22" s="29">
        <v>398</v>
      </c>
      <c r="AZ22" s="27">
        <f t="shared" si="23"/>
        <v>89.63963963963964</v>
      </c>
      <c r="BA22" s="25">
        <f t="shared" si="24"/>
        <v>-46</v>
      </c>
      <c r="BB22" s="157">
        <v>1630.8788598574822</v>
      </c>
      <c r="BC22" s="29">
        <v>1670.712401055409</v>
      </c>
      <c r="BD22" s="25">
        <f t="shared" si="25"/>
        <v>39.833541197926706</v>
      </c>
      <c r="BE22" s="157">
        <v>1630.8788598574822</v>
      </c>
      <c r="BF22" s="29">
        <v>1670.712401055409</v>
      </c>
      <c r="BG22" s="186">
        <f t="shared" si="28"/>
        <v>39.833541197926706</v>
      </c>
      <c r="BH22" s="29">
        <v>17</v>
      </c>
      <c r="BI22" s="29">
        <v>17</v>
      </c>
      <c r="BJ22" s="29">
        <v>30</v>
      </c>
      <c r="BK22" s="27">
        <f t="shared" si="29"/>
        <v>176.5</v>
      </c>
      <c r="BL22" s="25">
        <f t="shared" si="26"/>
        <v>13</v>
      </c>
      <c r="BM22" s="29">
        <v>15</v>
      </c>
    </row>
    <row r="23" spans="1:65" s="20" customFormat="1" ht="20.25" customHeight="1">
      <c r="A23" s="153" t="s">
        <v>91</v>
      </c>
      <c r="B23" s="29">
        <v>439</v>
      </c>
      <c r="C23" s="154">
        <v>371</v>
      </c>
      <c r="D23" s="26">
        <f t="shared" si="0"/>
        <v>84.51025056947609</v>
      </c>
      <c r="E23" s="25">
        <f t="shared" si="1"/>
        <v>-68</v>
      </c>
      <c r="F23" s="29">
        <v>103</v>
      </c>
      <c r="G23" s="29">
        <v>73</v>
      </c>
      <c r="H23" s="26">
        <f t="shared" si="2"/>
        <v>70.87378640776699</v>
      </c>
      <c r="I23" s="25">
        <f t="shared" si="3"/>
        <v>-30</v>
      </c>
      <c r="J23" s="29">
        <v>71</v>
      </c>
      <c r="K23" s="29">
        <v>84</v>
      </c>
      <c r="L23" s="26">
        <f t="shared" si="4"/>
        <v>118.30985915492957</v>
      </c>
      <c r="M23" s="25">
        <f t="shared" si="5"/>
        <v>13</v>
      </c>
      <c r="N23" s="30">
        <v>43</v>
      </c>
      <c r="O23" s="29">
        <v>41</v>
      </c>
      <c r="P23" s="27">
        <f t="shared" si="6"/>
        <v>95.34883720930233</v>
      </c>
      <c r="Q23" s="28">
        <f t="shared" si="7"/>
        <v>-2</v>
      </c>
      <c r="R23" s="29">
        <v>5</v>
      </c>
      <c r="S23" s="30">
        <v>4</v>
      </c>
      <c r="T23" s="27">
        <f t="shared" si="8"/>
        <v>80</v>
      </c>
      <c r="U23" s="25">
        <f t="shared" si="9"/>
        <v>-1</v>
      </c>
      <c r="V23" s="29">
        <v>528</v>
      </c>
      <c r="W23" s="29">
        <v>532</v>
      </c>
      <c r="X23" s="26">
        <f t="shared" si="10"/>
        <v>100.75757575757575</v>
      </c>
      <c r="Y23" s="25">
        <f t="shared" si="11"/>
        <v>4</v>
      </c>
      <c r="Z23" s="29">
        <v>427</v>
      </c>
      <c r="AA23" s="29">
        <v>352</v>
      </c>
      <c r="AB23" s="26">
        <f t="shared" si="12"/>
        <v>82.43559718969556</v>
      </c>
      <c r="AC23" s="25">
        <f t="shared" si="13"/>
        <v>-75</v>
      </c>
      <c r="AD23" s="29">
        <v>32</v>
      </c>
      <c r="AE23" s="154">
        <v>62</v>
      </c>
      <c r="AF23" s="26">
        <f t="shared" si="14"/>
        <v>193.75</v>
      </c>
      <c r="AG23" s="25">
        <f t="shared" si="15"/>
        <v>30</v>
      </c>
      <c r="AH23" s="29">
        <v>21</v>
      </c>
      <c r="AI23" s="29">
        <v>22</v>
      </c>
      <c r="AJ23" s="27">
        <f t="shared" si="16"/>
        <v>104.76190476190477</v>
      </c>
      <c r="AK23" s="25">
        <f t="shared" si="17"/>
        <v>1</v>
      </c>
      <c r="AL23" s="31">
        <v>19</v>
      </c>
      <c r="AM23" s="31">
        <v>42</v>
      </c>
      <c r="AN23" s="155">
        <f t="shared" si="27"/>
        <v>221.1</v>
      </c>
      <c r="AO23" s="156">
        <f t="shared" si="18"/>
        <v>23</v>
      </c>
      <c r="AP23" s="32">
        <v>72</v>
      </c>
      <c r="AQ23" s="29">
        <v>90</v>
      </c>
      <c r="AR23" s="27">
        <f t="shared" si="19"/>
        <v>125</v>
      </c>
      <c r="AS23" s="25">
        <f t="shared" si="20"/>
        <v>18</v>
      </c>
      <c r="AT23" s="29">
        <v>390</v>
      </c>
      <c r="AU23" s="29">
        <v>308</v>
      </c>
      <c r="AV23" s="27">
        <f t="shared" si="21"/>
        <v>78.97435897435898</v>
      </c>
      <c r="AW23" s="25">
        <f t="shared" si="22"/>
        <v>-82</v>
      </c>
      <c r="AX23" s="29">
        <v>365</v>
      </c>
      <c r="AY23" s="29">
        <v>293</v>
      </c>
      <c r="AZ23" s="27">
        <f t="shared" si="23"/>
        <v>80.27397260273973</v>
      </c>
      <c r="BA23" s="25">
        <f t="shared" si="24"/>
        <v>-72</v>
      </c>
      <c r="BB23" s="157">
        <v>1296.5317919075144</v>
      </c>
      <c r="BC23" s="29">
        <v>1700.354609929078</v>
      </c>
      <c r="BD23" s="25">
        <f t="shared" si="25"/>
        <v>403.82281802156353</v>
      </c>
      <c r="BE23" s="157">
        <v>1296.5317919075144</v>
      </c>
      <c r="BF23" s="29">
        <v>1700.354609929078</v>
      </c>
      <c r="BG23" s="186">
        <f t="shared" si="28"/>
        <v>403.82281802156353</v>
      </c>
      <c r="BH23" s="29">
        <v>4</v>
      </c>
      <c r="BI23" s="29">
        <v>4</v>
      </c>
      <c r="BJ23" s="29">
        <v>6</v>
      </c>
      <c r="BK23" s="27">
        <f t="shared" si="29"/>
        <v>150</v>
      </c>
      <c r="BL23" s="25">
        <f t="shared" si="26"/>
        <v>2</v>
      </c>
      <c r="BM23" s="29">
        <v>6</v>
      </c>
    </row>
    <row r="24" spans="1:65" s="20" customFormat="1" ht="20.25" customHeight="1">
      <c r="A24" s="153" t="s">
        <v>74</v>
      </c>
      <c r="B24" s="29">
        <v>826</v>
      </c>
      <c r="C24" s="154">
        <v>905</v>
      </c>
      <c r="D24" s="26">
        <f t="shared" si="0"/>
        <v>109.5641646489104</v>
      </c>
      <c r="E24" s="25">
        <f t="shared" si="1"/>
        <v>79</v>
      </c>
      <c r="F24" s="29">
        <v>328</v>
      </c>
      <c r="G24" s="29">
        <v>313</v>
      </c>
      <c r="H24" s="26">
        <f t="shared" si="2"/>
        <v>95.42682926829268</v>
      </c>
      <c r="I24" s="25">
        <f t="shared" si="3"/>
        <v>-15</v>
      </c>
      <c r="J24" s="29">
        <v>265</v>
      </c>
      <c r="K24" s="29">
        <v>264</v>
      </c>
      <c r="L24" s="26">
        <f t="shared" si="4"/>
        <v>99.62264150943396</v>
      </c>
      <c r="M24" s="25">
        <f t="shared" si="5"/>
        <v>-1</v>
      </c>
      <c r="N24" s="30">
        <v>137</v>
      </c>
      <c r="O24" s="29">
        <v>101</v>
      </c>
      <c r="P24" s="27">
        <f t="shared" si="6"/>
        <v>73.72262773722628</v>
      </c>
      <c r="Q24" s="28">
        <f t="shared" si="7"/>
        <v>-36</v>
      </c>
      <c r="R24" s="29">
        <v>25</v>
      </c>
      <c r="S24" s="30">
        <v>78</v>
      </c>
      <c r="T24" s="27">
        <f t="shared" si="8"/>
        <v>312</v>
      </c>
      <c r="U24" s="25">
        <f t="shared" si="9"/>
        <v>53</v>
      </c>
      <c r="V24" s="29">
        <v>1550</v>
      </c>
      <c r="W24" s="29">
        <v>1618</v>
      </c>
      <c r="X24" s="26">
        <f t="shared" si="10"/>
        <v>104.38709677419355</v>
      </c>
      <c r="Y24" s="172">
        <f t="shared" si="11"/>
        <v>68</v>
      </c>
      <c r="Z24" s="29">
        <v>717</v>
      </c>
      <c r="AA24" s="29">
        <v>861</v>
      </c>
      <c r="AB24" s="26">
        <f t="shared" si="12"/>
        <v>120.08368200836821</v>
      </c>
      <c r="AC24" s="25">
        <f t="shared" si="13"/>
        <v>144</v>
      </c>
      <c r="AD24" s="29">
        <v>363</v>
      </c>
      <c r="AE24" s="154">
        <v>475</v>
      </c>
      <c r="AF24" s="26">
        <f t="shared" si="14"/>
        <v>130.85399449035813</v>
      </c>
      <c r="AG24" s="172">
        <f t="shared" si="15"/>
        <v>112</v>
      </c>
      <c r="AH24" s="29">
        <v>49</v>
      </c>
      <c r="AI24" s="29">
        <v>77</v>
      </c>
      <c r="AJ24" s="27">
        <f t="shared" si="16"/>
        <v>157.14285714285714</v>
      </c>
      <c r="AK24" s="25">
        <f t="shared" si="17"/>
        <v>28</v>
      </c>
      <c r="AL24" s="31">
        <v>106</v>
      </c>
      <c r="AM24" s="31">
        <v>162</v>
      </c>
      <c r="AN24" s="155">
        <f t="shared" si="27"/>
        <v>152.8</v>
      </c>
      <c r="AO24" s="156">
        <f t="shared" si="18"/>
        <v>56</v>
      </c>
      <c r="AP24" s="32">
        <v>374</v>
      </c>
      <c r="AQ24" s="29">
        <v>426</v>
      </c>
      <c r="AR24" s="27">
        <f t="shared" si="19"/>
        <v>113.9</v>
      </c>
      <c r="AS24" s="25">
        <f t="shared" si="20"/>
        <v>52</v>
      </c>
      <c r="AT24" s="29">
        <v>573</v>
      </c>
      <c r="AU24" s="29">
        <v>580</v>
      </c>
      <c r="AV24" s="27">
        <f t="shared" si="21"/>
        <v>101.2216404886562</v>
      </c>
      <c r="AW24" s="25">
        <f t="shared" si="22"/>
        <v>7</v>
      </c>
      <c r="AX24" s="29">
        <v>466</v>
      </c>
      <c r="AY24" s="29">
        <v>481</v>
      </c>
      <c r="AZ24" s="27">
        <f t="shared" si="23"/>
        <v>103.21888412017168</v>
      </c>
      <c r="BA24" s="25">
        <f t="shared" si="24"/>
        <v>15</v>
      </c>
      <c r="BB24" s="157">
        <v>1673.1843575418995</v>
      </c>
      <c r="BC24" s="29">
        <v>1982.2314049586778</v>
      </c>
      <c r="BD24" s="25">
        <f t="shared" si="25"/>
        <v>309.04704741677824</v>
      </c>
      <c r="BE24" s="157">
        <v>1673.1843575418995</v>
      </c>
      <c r="BF24" s="29">
        <v>1982.2314049586778</v>
      </c>
      <c r="BG24" s="186">
        <f t="shared" si="28"/>
        <v>309.04704741677824</v>
      </c>
      <c r="BH24" s="29">
        <v>88</v>
      </c>
      <c r="BI24" s="29">
        <v>88</v>
      </c>
      <c r="BJ24" s="29">
        <v>126</v>
      </c>
      <c r="BK24" s="27">
        <f t="shared" si="29"/>
        <v>143.2</v>
      </c>
      <c r="BL24" s="25">
        <f t="shared" si="26"/>
        <v>38</v>
      </c>
      <c r="BM24" s="29">
        <v>7</v>
      </c>
    </row>
    <row r="25" spans="1:65" s="20" customFormat="1" ht="20.25" customHeight="1">
      <c r="A25" s="153" t="s">
        <v>75</v>
      </c>
      <c r="B25" s="29">
        <v>1813</v>
      </c>
      <c r="C25" s="154">
        <v>1532</v>
      </c>
      <c r="D25" s="26">
        <f t="shared" si="0"/>
        <v>84.50082735797021</v>
      </c>
      <c r="E25" s="25">
        <f t="shared" si="1"/>
        <v>-281</v>
      </c>
      <c r="F25" s="29">
        <v>576</v>
      </c>
      <c r="G25" s="29">
        <v>447</v>
      </c>
      <c r="H25" s="26">
        <f t="shared" si="2"/>
        <v>77.60416666666666</v>
      </c>
      <c r="I25" s="25">
        <f t="shared" si="3"/>
        <v>-129</v>
      </c>
      <c r="J25" s="29">
        <v>600</v>
      </c>
      <c r="K25" s="29">
        <v>709</v>
      </c>
      <c r="L25" s="26">
        <f t="shared" si="4"/>
        <v>118.16666666666666</v>
      </c>
      <c r="M25" s="25">
        <f t="shared" si="5"/>
        <v>109</v>
      </c>
      <c r="N25" s="30">
        <v>432</v>
      </c>
      <c r="O25" s="29">
        <v>483</v>
      </c>
      <c r="P25" s="27">
        <f t="shared" si="6"/>
        <v>111.80555555555556</v>
      </c>
      <c r="Q25" s="28">
        <f t="shared" si="7"/>
        <v>51</v>
      </c>
      <c r="R25" s="29">
        <v>81</v>
      </c>
      <c r="S25" s="30">
        <v>78</v>
      </c>
      <c r="T25" s="27">
        <f t="shared" si="8"/>
        <v>96.29629629629629</v>
      </c>
      <c r="U25" s="25">
        <f t="shared" si="9"/>
        <v>-3</v>
      </c>
      <c r="V25" s="29">
        <v>2937</v>
      </c>
      <c r="W25" s="29">
        <v>3522</v>
      </c>
      <c r="X25" s="26">
        <f t="shared" si="10"/>
        <v>119.9182839632278</v>
      </c>
      <c r="Y25" s="25">
        <f t="shared" si="11"/>
        <v>585</v>
      </c>
      <c r="Z25" s="29">
        <v>1626</v>
      </c>
      <c r="AA25" s="29">
        <v>1333</v>
      </c>
      <c r="AB25" s="26">
        <f t="shared" si="12"/>
        <v>81.98031980319803</v>
      </c>
      <c r="AC25" s="25">
        <f t="shared" si="13"/>
        <v>-293</v>
      </c>
      <c r="AD25" s="29">
        <v>337</v>
      </c>
      <c r="AE25" s="154">
        <v>970</v>
      </c>
      <c r="AF25" s="26">
        <f t="shared" si="14"/>
        <v>287.8338278931751</v>
      </c>
      <c r="AG25" s="25">
        <f t="shared" si="15"/>
        <v>633</v>
      </c>
      <c r="AH25" s="29">
        <v>195</v>
      </c>
      <c r="AI25" s="29">
        <v>223</v>
      </c>
      <c r="AJ25" s="27">
        <f t="shared" si="16"/>
        <v>114.35897435897435</v>
      </c>
      <c r="AK25" s="25">
        <f t="shared" si="17"/>
        <v>28</v>
      </c>
      <c r="AL25" s="31">
        <v>336</v>
      </c>
      <c r="AM25" s="31">
        <v>412</v>
      </c>
      <c r="AN25" s="155">
        <f t="shared" si="27"/>
        <v>122.6</v>
      </c>
      <c r="AO25" s="156">
        <f t="shared" si="18"/>
        <v>76</v>
      </c>
      <c r="AP25" s="32">
        <v>791</v>
      </c>
      <c r="AQ25" s="29">
        <v>1050</v>
      </c>
      <c r="AR25" s="27">
        <f t="shared" si="19"/>
        <v>132.7</v>
      </c>
      <c r="AS25" s="25">
        <f t="shared" si="20"/>
        <v>259</v>
      </c>
      <c r="AT25" s="29">
        <v>1420</v>
      </c>
      <c r="AU25" s="29">
        <v>1101</v>
      </c>
      <c r="AV25" s="27">
        <f t="shared" si="21"/>
        <v>77.53521126760563</v>
      </c>
      <c r="AW25" s="25">
        <f t="shared" si="22"/>
        <v>-319</v>
      </c>
      <c r="AX25" s="29">
        <v>1047</v>
      </c>
      <c r="AY25" s="29">
        <v>803</v>
      </c>
      <c r="AZ25" s="27">
        <f t="shared" si="23"/>
        <v>76.6953199617956</v>
      </c>
      <c r="BA25" s="25">
        <f t="shared" si="24"/>
        <v>-244</v>
      </c>
      <c r="BB25" s="157">
        <v>1626.0089686098654</v>
      </c>
      <c r="BC25" s="29">
        <v>1892.0277296360484</v>
      </c>
      <c r="BD25" s="25">
        <f t="shared" si="25"/>
        <v>266.01876102618303</v>
      </c>
      <c r="BE25" s="157">
        <v>1626.0089686098654</v>
      </c>
      <c r="BF25" s="29">
        <v>1892.0277296360484</v>
      </c>
      <c r="BG25" s="186">
        <f t="shared" si="28"/>
        <v>266.01876102618303</v>
      </c>
      <c r="BH25" s="29">
        <v>150</v>
      </c>
      <c r="BI25" s="29">
        <v>150</v>
      </c>
      <c r="BJ25" s="29">
        <v>303</v>
      </c>
      <c r="BK25" s="27">
        <f t="shared" si="29"/>
        <v>202</v>
      </c>
      <c r="BL25" s="25">
        <f t="shared" si="26"/>
        <v>153</v>
      </c>
      <c r="BM25" s="29">
        <v>58</v>
      </c>
    </row>
    <row r="26" spans="1:65" s="20" customFormat="1" ht="20.25" customHeight="1">
      <c r="A26" s="153" t="s">
        <v>76</v>
      </c>
      <c r="B26" s="29">
        <v>2568</v>
      </c>
      <c r="C26" s="154">
        <v>2441</v>
      </c>
      <c r="D26" s="26">
        <f t="shared" si="0"/>
        <v>95.05451713395638</v>
      </c>
      <c r="E26" s="25">
        <f t="shared" si="1"/>
        <v>-127</v>
      </c>
      <c r="F26" s="29">
        <v>906</v>
      </c>
      <c r="G26" s="29">
        <v>615</v>
      </c>
      <c r="H26" s="26">
        <f t="shared" si="2"/>
        <v>67.88079470198676</v>
      </c>
      <c r="I26" s="25">
        <f t="shared" si="3"/>
        <v>-291</v>
      </c>
      <c r="J26" s="29">
        <v>880</v>
      </c>
      <c r="K26" s="29">
        <v>806</v>
      </c>
      <c r="L26" s="26">
        <f t="shared" si="4"/>
        <v>91.5909090909091</v>
      </c>
      <c r="M26" s="25">
        <f t="shared" si="5"/>
        <v>-74</v>
      </c>
      <c r="N26" s="30">
        <v>522</v>
      </c>
      <c r="O26" s="29">
        <v>500</v>
      </c>
      <c r="P26" s="27">
        <f t="shared" si="6"/>
        <v>95.78544061302682</v>
      </c>
      <c r="Q26" s="28">
        <f t="shared" si="7"/>
        <v>-22</v>
      </c>
      <c r="R26" s="29">
        <v>70</v>
      </c>
      <c r="S26" s="30">
        <v>104</v>
      </c>
      <c r="T26" s="27">
        <f t="shared" si="8"/>
        <v>148.57142857142858</v>
      </c>
      <c r="U26" s="25">
        <f t="shared" si="9"/>
        <v>34</v>
      </c>
      <c r="V26" s="29">
        <v>4379</v>
      </c>
      <c r="W26" s="29">
        <v>4805</v>
      </c>
      <c r="X26" s="26">
        <f t="shared" si="10"/>
        <v>109.72824845855217</v>
      </c>
      <c r="Y26" s="25">
        <f t="shared" si="11"/>
        <v>426</v>
      </c>
      <c r="Z26" s="29">
        <v>2352</v>
      </c>
      <c r="AA26" s="29">
        <v>2257</v>
      </c>
      <c r="AB26" s="26">
        <f t="shared" si="12"/>
        <v>95.96088435374149</v>
      </c>
      <c r="AC26" s="25">
        <f t="shared" si="13"/>
        <v>-95</v>
      </c>
      <c r="AD26" s="29">
        <v>844</v>
      </c>
      <c r="AE26" s="154">
        <v>700</v>
      </c>
      <c r="AF26" s="26">
        <f t="shared" si="14"/>
        <v>82.93838862559242</v>
      </c>
      <c r="AG26" s="25">
        <f t="shared" si="15"/>
        <v>-144</v>
      </c>
      <c r="AH26" s="29">
        <v>80</v>
      </c>
      <c r="AI26" s="29">
        <v>64</v>
      </c>
      <c r="AJ26" s="27">
        <f t="shared" si="16"/>
        <v>80</v>
      </c>
      <c r="AK26" s="25">
        <f t="shared" si="17"/>
        <v>-16</v>
      </c>
      <c r="AL26" s="31">
        <v>634</v>
      </c>
      <c r="AM26" s="31">
        <v>744</v>
      </c>
      <c r="AN26" s="155">
        <f t="shared" si="27"/>
        <v>117.4</v>
      </c>
      <c r="AO26" s="156">
        <f t="shared" si="18"/>
        <v>110</v>
      </c>
      <c r="AP26" s="32">
        <v>3348</v>
      </c>
      <c r="AQ26" s="29">
        <v>3701</v>
      </c>
      <c r="AR26" s="27">
        <f t="shared" si="19"/>
        <v>110.5</v>
      </c>
      <c r="AS26" s="25">
        <f t="shared" si="20"/>
        <v>353</v>
      </c>
      <c r="AT26" s="29">
        <v>1917</v>
      </c>
      <c r="AU26" s="29">
        <v>1865</v>
      </c>
      <c r="AV26" s="27">
        <f t="shared" si="21"/>
        <v>97.28742827334376</v>
      </c>
      <c r="AW26" s="25">
        <f t="shared" si="22"/>
        <v>-52</v>
      </c>
      <c r="AX26" s="29">
        <v>1469</v>
      </c>
      <c r="AY26" s="29">
        <v>1354</v>
      </c>
      <c r="AZ26" s="27">
        <f t="shared" si="23"/>
        <v>92.1715452688904</v>
      </c>
      <c r="BA26" s="25">
        <f t="shared" si="24"/>
        <v>-115</v>
      </c>
      <c r="BB26" s="157">
        <v>2016.1702127659576</v>
      </c>
      <c r="BC26" s="29">
        <v>2458.5954645208485</v>
      </c>
      <c r="BD26" s="25">
        <f t="shared" si="25"/>
        <v>442.42525175489095</v>
      </c>
      <c r="BE26" s="157">
        <v>2016.1702127659576</v>
      </c>
      <c r="BF26" s="29">
        <v>2458.5954645208485</v>
      </c>
      <c r="BG26" s="186">
        <f t="shared" si="28"/>
        <v>442.42525175489095</v>
      </c>
      <c r="BH26" s="29">
        <v>909</v>
      </c>
      <c r="BI26" s="29">
        <v>909</v>
      </c>
      <c r="BJ26" s="29">
        <v>1422</v>
      </c>
      <c r="BK26" s="27">
        <f t="shared" si="29"/>
        <v>156.4</v>
      </c>
      <c r="BL26" s="25">
        <f t="shared" si="26"/>
        <v>513</v>
      </c>
      <c r="BM26" s="29">
        <v>65</v>
      </c>
    </row>
    <row r="27" spans="1:65" s="20" customFormat="1" ht="20.25" customHeight="1">
      <c r="A27" s="153" t="s">
        <v>92</v>
      </c>
      <c r="B27" s="29">
        <v>891</v>
      </c>
      <c r="C27" s="154">
        <v>862</v>
      </c>
      <c r="D27" s="26">
        <f t="shared" si="0"/>
        <v>96.74523007856341</v>
      </c>
      <c r="E27" s="25">
        <f t="shared" si="1"/>
        <v>-29</v>
      </c>
      <c r="F27" s="29">
        <v>215</v>
      </c>
      <c r="G27" s="29">
        <v>220</v>
      </c>
      <c r="H27" s="26">
        <f t="shared" si="2"/>
        <v>102.32558139534885</v>
      </c>
      <c r="I27" s="25">
        <f t="shared" si="3"/>
        <v>5</v>
      </c>
      <c r="J27" s="29">
        <v>303</v>
      </c>
      <c r="K27" s="29">
        <v>322</v>
      </c>
      <c r="L27" s="26">
        <f t="shared" si="4"/>
        <v>106.27062706270627</v>
      </c>
      <c r="M27" s="25">
        <f t="shared" si="5"/>
        <v>19</v>
      </c>
      <c r="N27" s="30">
        <v>244</v>
      </c>
      <c r="O27" s="29">
        <v>212</v>
      </c>
      <c r="P27" s="27">
        <f t="shared" si="6"/>
        <v>86.88524590163934</v>
      </c>
      <c r="Q27" s="28">
        <f t="shared" si="7"/>
        <v>-32</v>
      </c>
      <c r="R27" s="29">
        <v>41</v>
      </c>
      <c r="S27" s="30">
        <v>86</v>
      </c>
      <c r="T27" s="27">
        <f t="shared" si="8"/>
        <v>209.7560975609756</v>
      </c>
      <c r="U27" s="25">
        <f t="shared" si="9"/>
        <v>45</v>
      </c>
      <c r="V27" s="29">
        <v>1329</v>
      </c>
      <c r="W27" s="29">
        <v>1205</v>
      </c>
      <c r="X27" s="26">
        <f t="shared" si="10"/>
        <v>90.66967644845748</v>
      </c>
      <c r="Y27" s="25">
        <f t="shared" si="11"/>
        <v>-124</v>
      </c>
      <c r="Z27" s="29">
        <v>858</v>
      </c>
      <c r="AA27" s="29">
        <v>835</v>
      </c>
      <c r="AB27" s="26">
        <f t="shared" si="12"/>
        <v>97.31934731934732</v>
      </c>
      <c r="AC27" s="25">
        <f t="shared" si="13"/>
        <v>-23</v>
      </c>
      <c r="AD27" s="29">
        <v>117</v>
      </c>
      <c r="AE27" s="154">
        <v>44</v>
      </c>
      <c r="AF27" s="26">
        <f t="shared" si="14"/>
        <v>37.60683760683761</v>
      </c>
      <c r="AG27" s="25">
        <f t="shared" si="15"/>
        <v>-73</v>
      </c>
      <c r="AH27" s="29">
        <v>47</v>
      </c>
      <c r="AI27" s="29">
        <v>64</v>
      </c>
      <c r="AJ27" s="27">
        <f t="shared" si="16"/>
        <v>136.17021276595744</v>
      </c>
      <c r="AK27" s="25">
        <f t="shared" si="17"/>
        <v>17</v>
      </c>
      <c r="AL27" s="31">
        <v>180</v>
      </c>
      <c r="AM27" s="31">
        <v>192</v>
      </c>
      <c r="AN27" s="155">
        <f t="shared" si="27"/>
        <v>106.7</v>
      </c>
      <c r="AO27" s="156">
        <f t="shared" si="18"/>
        <v>12</v>
      </c>
      <c r="AP27" s="32">
        <v>556</v>
      </c>
      <c r="AQ27" s="29">
        <v>671</v>
      </c>
      <c r="AR27" s="27">
        <f t="shared" si="19"/>
        <v>120.7</v>
      </c>
      <c r="AS27" s="25">
        <f t="shared" si="20"/>
        <v>115</v>
      </c>
      <c r="AT27" s="29">
        <v>699</v>
      </c>
      <c r="AU27" s="29">
        <v>625</v>
      </c>
      <c r="AV27" s="27">
        <f t="shared" si="21"/>
        <v>89.4134477825465</v>
      </c>
      <c r="AW27" s="25">
        <f t="shared" si="22"/>
        <v>-74</v>
      </c>
      <c r="AX27" s="29">
        <v>568</v>
      </c>
      <c r="AY27" s="29">
        <v>470</v>
      </c>
      <c r="AZ27" s="27">
        <f t="shared" si="23"/>
        <v>82.74647887323944</v>
      </c>
      <c r="BA27" s="25">
        <f t="shared" si="24"/>
        <v>-98</v>
      </c>
      <c r="BB27" s="157">
        <v>1711.6666666666667</v>
      </c>
      <c r="BC27" s="29">
        <v>1832.8482328482328</v>
      </c>
      <c r="BD27" s="25">
        <f t="shared" si="25"/>
        <v>121.18156618156604</v>
      </c>
      <c r="BE27" s="157">
        <v>1711.6666666666667</v>
      </c>
      <c r="BF27" s="29">
        <v>1832.8482328482328</v>
      </c>
      <c r="BG27" s="186">
        <f t="shared" si="28"/>
        <v>121.18156618156604</v>
      </c>
      <c r="BH27" s="29">
        <v>174</v>
      </c>
      <c r="BI27" s="29">
        <v>174</v>
      </c>
      <c r="BJ27" s="29">
        <v>202</v>
      </c>
      <c r="BK27" s="27">
        <f t="shared" si="29"/>
        <v>116.1</v>
      </c>
      <c r="BL27" s="25">
        <f t="shared" si="26"/>
        <v>28</v>
      </c>
      <c r="BM27" s="29">
        <v>2</v>
      </c>
    </row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</sheetData>
  <sheetProtection/>
  <mergeCells count="69">
    <mergeCell ref="AV6:AW6"/>
    <mergeCell ref="AX6:AX7"/>
    <mergeCell ref="AY6:AY7"/>
    <mergeCell ref="AZ6:BA6"/>
    <mergeCell ref="BJ6:BJ7"/>
    <mergeCell ref="BB6:BB7"/>
    <mergeCell ref="BC6:BC7"/>
    <mergeCell ref="BD6:BD7"/>
    <mergeCell ref="BH6:BH7"/>
    <mergeCell ref="AH6:AH7"/>
    <mergeCell ref="AI6:AI7"/>
    <mergeCell ref="AJ6:AK6"/>
    <mergeCell ref="AL6:AL7"/>
    <mergeCell ref="AM6:AM7"/>
    <mergeCell ref="AN6:AO6"/>
    <mergeCell ref="Z6:Z7"/>
    <mergeCell ref="AA6:AA7"/>
    <mergeCell ref="AB6:AC6"/>
    <mergeCell ref="AD6:AD7"/>
    <mergeCell ref="AE6:AE7"/>
    <mergeCell ref="AF6:AG6"/>
    <mergeCell ref="R6:R7"/>
    <mergeCell ref="S6:S7"/>
    <mergeCell ref="T6:U6"/>
    <mergeCell ref="V6:V7"/>
    <mergeCell ref="W6:W7"/>
    <mergeCell ref="X6:Y6"/>
    <mergeCell ref="J6:J7"/>
    <mergeCell ref="K6:K7"/>
    <mergeCell ref="L6:M6"/>
    <mergeCell ref="N6:N7"/>
    <mergeCell ref="O6:O7"/>
    <mergeCell ref="P6:Q6"/>
    <mergeCell ref="C6:C7"/>
    <mergeCell ref="V3:Y5"/>
    <mergeCell ref="AH3:AK5"/>
    <mergeCell ref="AX3:BA5"/>
    <mergeCell ref="Z3:AG3"/>
    <mergeCell ref="AD4:AG5"/>
    <mergeCell ref="D6:E6"/>
    <mergeCell ref="F6:F7"/>
    <mergeCell ref="G6:G7"/>
    <mergeCell ref="H6:I6"/>
    <mergeCell ref="Z4:AC5"/>
    <mergeCell ref="B1:U1"/>
    <mergeCell ref="B2:U2"/>
    <mergeCell ref="A3:A7"/>
    <mergeCell ref="B3:E5"/>
    <mergeCell ref="F3:I5"/>
    <mergeCell ref="J3:M5"/>
    <mergeCell ref="N3:Q5"/>
    <mergeCell ref="R3:U5"/>
    <mergeCell ref="B6:B7"/>
    <mergeCell ref="AL3:AO5"/>
    <mergeCell ref="AP3:AS5"/>
    <mergeCell ref="AT3:AW5"/>
    <mergeCell ref="BB3:BD5"/>
    <mergeCell ref="BH3:BM5"/>
    <mergeCell ref="AP6:AQ6"/>
    <mergeCell ref="AR6:AS6"/>
    <mergeCell ref="AT6:AT7"/>
    <mergeCell ref="BI6:BI7"/>
    <mergeCell ref="AU6:AU7"/>
    <mergeCell ref="BE3:BG5"/>
    <mergeCell ref="BE6:BE7"/>
    <mergeCell ref="BF6:BF7"/>
    <mergeCell ref="BG6:BG7"/>
    <mergeCell ref="BK6:BL6"/>
    <mergeCell ref="BM6:BM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45" r:id="rId1"/>
  <colBreaks count="1" manualBreakCount="1">
    <brk id="2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Admin</cp:lastModifiedBy>
  <cp:lastPrinted>2018-02-19T13:00:19Z</cp:lastPrinted>
  <dcterms:created xsi:type="dcterms:W3CDTF">2017-11-17T08:56:41Z</dcterms:created>
  <dcterms:modified xsi:type="dcterms:W3CDTF">2018-03-22T07:57:30Z</dcterms:modified>
  <cp:category/>
  <cp:version/>
  <cp:contentType/>
  <cp:contentStatus/>
</cp:coreProperties>
</file>