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365" tabRatio="573" activeTab="4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'!$B$1:$F$25</definedName>
    <definedName name="_xlnm.Print_Area" localSheetId="1">'1 '!$A$1:$C$10</definedName>
    <definedName name="_xlnm.Print_Area" localSheetId="2">'2 '!$A$1:$I$8</definedName>
    <definedName name="_xlnm.Print_Area" localSheetId="4">'4 '!$A$1:$E$25</definedName>
    <definedName name="_xlnm.Print_Area" localSheetId="5">'5 '!$A$1:$E$15</definedName>
    <definedName name="_xlnm.Print_Area" localSheetId="6">'6'!$A$1:$E$42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refMode="R1C1"/>
</workbook>
</file>

<file path=xl/calcChain.xml><?xml version="1.0" encoding="utf-8"?>
<calcChain xmlns="http://schemas.openxmlformats.org/spreadsheetml/2006/main">
  <c r="BC9" i="14" l="1"/>
  <c r="E7" i="12" l="1"/>
  <c r="E8" i="12"/>
  <c r="E9" i="12"/>
  <c r="E10" i="12"/>
  <c r="E11" i="12"/>
  <c r="E12" i="12"/>
  <c r="E13" i="12"/>
  <c r="E14" i="12"/>
  <c r="E15" i="12"/>
  <c r="D7" i="12"/>
  <c r="D8" i="12"/>
  <c r="D9" i="12"/>
  <c r="D10" i="12"/>
  <c r="D11" i="12"/>
  <c r="D13" i="12"/>
  <c r="D14" i="12"/>
  <c r="D15" i="12"/>
  <c r="E6" i="12"/>
  <c r="D6" i="12"/>
  <c r="D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6" i="11"/>
  <c r="D8" i="11"/>
  <c r="D9" i="11"/>
  <c r="D12" i="11"/>
  <c r="D18" i="11"/>
  <c r="D20" i="11"/>
  <c r="D21" i="11"/>
  <c r="D22" i="11"/>
  <c r="D23" i="11"/>
  <c r="D7" i="11"/>
  <c r="E9" i="10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J9" i="14" s="1"/>
  <c r="BH9" i="14"/>
  <c r="BB9" i="14"/>
  <c r="BD9" i="14" s="1"/>
  <c r="BA9" i="14"/>
  <c r="AX9" i="14"/>
  <c r="AW9" i="14"/>
  <c r="AT9" i="14"/>
  <c r="AV9" i="14" s="1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R9" i="14" s="1"/>
  <c r="AO9" i="14"/>
  <c r="AL9" i="14"/>
  <c r="AN9" i="14" s="1"/>
  <c r="AK9" i="14"/>
  <c r="AH9" i="14"/>
  <c r="AG9" i="14"/>
  <c r="AD9" i="14"/>
  <c r="AC9" i="14"/>
  <c r="Z9" i="14"/>
  <c r="Y9" i="14"/>
  <c r="V9" i="14"/>
  <c r="X9" i="14" s="1"/>
  <c r="U9" i="14"/>
  <c r="T9" i="14"/>
  <c r="O9" i="14"/>
  <c r="N9" i="14"/>
  <c r="K9" i="14"/>
  <c r="J9" i="14"/>
  <c r="G9" i="14"/>
  <c r="F9" i="14"/>
  <c r="C9" i="14"/>
  <c r="B9" i="14"/>
  <c r="AJ9" i="14" l="1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5" i="27" l="1"/>
  <c r="C7" i="10"/>
  <c r="F25" i="10"/>
  <c r="E25" i="10"/>
  <c r="F24" i="10"/>
  <c r="E24" i="10"/>
  <c r="F23" i="10"/>
  <c r="E23" i="10"/>
  <c r="F22" i="10"/>
  <c r="E22" i="10"/>
  <c r="F21" i="10"/>
  <c r="F20" i="10"/>
  <c r="F19" i="10"/>
  <c r="E19" i="10"/>
  <c r="F18" i="10"/>
  <c r="E18" i="10"/>
  <c r="F17" i="10"/>
  <c r="F16" i="10"/>
  <c r="F15" i="10"/>
  <c r="E15" i="10"/>
  <c r="F14" i="10"/>
  <c r="E14" i="10"/>
  <c r="F13" i="10"/>
  <c r="E13" i="10"/>
  <c r="F12" i="10"/>
  <c r="F11" i="10"/>
  <c r="F10" i="10"/>
  <c r="F9" i="10"/>
  <c r="F8" i="10"/>
  <c r="D7" i="10"/>
  <c r="E7" i="10" s="1"/>
  <c r="F7" i="10" l="1"/>
  <c r="D41" i="27" l="1"/>
  <c r="E39" i="27"/>
  <c r="D39" i="27"/>
  <c r="D38" i="27"/>
  <c r="E37" i="27"/>
  <c r="D37" i="27"/>
  <c r="E36" i="27"/>
  <c r="D36" i="27"/>
  <c r="E30" i="27"/>
  <c r="D30" i="27"/>
  <c r="E29" i="27"/>
  <c r="D29" i="27"/>
  <c r="E28" i="27"/>
  <c r="D28" i="27"/>
  <c r="E27" i="27"/>
  <c r="D27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E18" i="27"/>
  <c r="E16" i="27"/>
  <c r="D16" i="27"/>
  <c r="E14" i="27"/>
  <c r="D14" i="27"/>
  <c r="E12" i="27"/>
  <c r="D12" i="27"/>
  <c r="E11" i="27"/>
  <c r="D11" i="27"/>
  <c r="E10" i="27"/>
  <c r="D10" i="27"/>
  <c r="E8" i="27"/>
  <c r="D8" i="27"/>
  <c r="E7" i="27"/>
  <c r="D7" i="27"/>
  <c r="E6" i="27"/>
  <c r="D6" i="27"/>
  <c r="E5" i="27"/>
</calcChain>
</file>

<file path=xl/sharedStrings.xml><?xml version="1.0" encoding="utf-8"?>
<sst xmlns="http://schemas.openxmlformats.org/spreadsheetml/2006/main" count="277" uniqueCount="178">
  <si>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</si>
  <si>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</si>
  <si>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</si>
  <si>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</si>
  <si>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</si>
  <si>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</si>
  <si>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</si>
  <si>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</si>
  <si>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</si>
  <si>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</si>
  <si>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</si>
  <si>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</si>
  <si>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</si>
  <si>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</si>
  <si>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</si>
  <si>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</si>
  <si>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</si>
  <si>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</si>
  <si>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</si>
  <si>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</si>
  <si>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</si>
  <si>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</si>
  <si>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</si>
  <si>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</si>
  <si>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</si>
  <si>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</si>
  <si>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</si>
  <si>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</si>
  <si>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</si>
  <si>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</si>
  <si>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</si>
  <si>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</si>
  <si>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</si>
  <si>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</si>
  <si>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</si>
  <si>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</si>
  <si>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</si>
  <si>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</si>
  <si>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</si>
  <si>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</si>
  <si>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</si>
  <si>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</si>
  <si>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</si>
  <si>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</si>
  <si>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</si>
  <si>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</si>
  <si>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</si>
  <si>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</si>
  <si>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</si>
  <si>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</si>
  <si>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</si>
  <si>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</si>
  <si>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</si>
  <si>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</si>
  <si>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</si>
  <si>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</si>
  <si>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</si>
  <si>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</si>
  <si>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</si>
  <si>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</si>
  <si>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</si>
  <si>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</si>
  <si>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</si>
  <si>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</si>
  <si>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</si>
  <si>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</si>
  <si>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за формою 3-ПН</t>
  </si>
  <si>
    <t>з інших джерел</t>
  </si>
  <si>
    <t>2018 р.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</si>
  <si>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</si>
  <si>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</si>
  <si>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</si>
  <si>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</si>
  <si>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</si>
  <si>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</si>
  <si>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</si>
  <si>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</si>
  <si>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</si>
  <si>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</si>
  <si>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</si>
  <si>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</si>
  <si>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</si>
  <si>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</si>
  <si>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</si>
  <si>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</si>
  <si>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</si>
  <si>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</si>
  <si>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</si>
  <si>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</si>
  <si>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</si>
  <si>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</si>
  <si>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</si>
  <si>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</si>
  <si>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</si>
  <si>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</si>
  <si>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</si>
  <si>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</si>
  <si>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</si>
  <si>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</si>
  <si>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</si>
  <si>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</si>
  <si>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</si>
  <si>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</si>
  <si>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</si>
  <si>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</si>
  <si>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</si>
  <si>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</si>
  <si>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</si>
  <si>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</si>
  <si>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</si>
  <si>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</si>
  <si>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</si>
  <si>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</si>
  <si>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</si>
  <si>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</si>
  <si>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Робоча сила віком 15-70 років за І квартал 2018 -2019 рр.  </t>
  </si>
  <si>
    <t xml:space="preserve"> 2019 р.</t>
  </si>
  <si>
    <t>Показники робочої сили у І кварталі 2019 року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</si>
  <si>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</si>
  <si>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</si>
  <si>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</si>
  <si>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370,7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</si>
  <si>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361,6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</si>
  <si>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369,9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</si>
  <si>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44,8%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</si>
  <si>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49,5%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</si>
  <si>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57,1%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</si>
  <si>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12,3%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</si>
  <si>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12,3%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</si>
  <si>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12,6%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</si>
  <si>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52,1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</si>
  <si>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52,1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</si>
  <si>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52,1 тис. 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</si>
  <si>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</si>
  <si>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</si>
  <si>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</si>
  <si>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</si>
  <si>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</si>
  <si>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</si>
  <si>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</si>
  <si>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</si>
  <si>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</si>
  <si>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</si>
  <si>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</si>
  <si>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</si>
  <si>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</si>
  <si>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</si>
  <si>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</si>
  <si>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</si>
  <si>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</si>
  <si>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</si>
  <si>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</si>
  <si>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з компенсацією витрат роботодавцю єдиного внеску, осіб</t>
  </si>
  <si>
    <t xml:space="preserve">  - шляхом одноразової виплати допомоги по безробіттю, осіб</t>
  </si>
  <si>
    <r>
      <rPr>
        <b/>
        <sz val="14"/>
        <color theme="0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 -</t>
    </r>
  </si>
  <si>
    <t xml:space="preserve"> 0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</si>
  <si>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</si>
  <si>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</si>
  <si>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Робоча сила у віці 15-70 років у середньому                                   за І квартал 2018 -2019 рр.                                                                                                                                                   за місцем проживання та статтю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</si>
  <si>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</si>
  <si>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</si>
  <si>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>січень-липень            2018 р.</t>
  </si>
  <si>
    <t>січень-липень            2019 р.</t>
  </si>
  <si>
    <t>у січні-липні 2018-2019 рр.</t>
  </si>
  <si>
    <t>у січні-липні 2018 - 2019 рр.</t>
  </si>
  <si>
    <r>
      <t xml:space="preserve">Середній розмір допомоги по безробіттю у липні, </t>
    </r>
    <r>
      <rPr>
        <i/>
        <sz val="11"/>
        <rFont val="Times New Roman"/>
        <family val="1"/>
        <charset val="204"/>
      </rPr>
      <t>грн.</t>
    </r>
  </si>
  <si>
    <t xml:space="preserve">    + 0,6 в.п.</t>
  </si>
  <si>
    <t xml:space="preserve">    + 2,4 в.п.</t>
  </si>
  <si>
    <t xml:space="preserve">     - 0,7 в.п.</t>
  </si>
  <si>
    <t xml:space="preserve">     + 3,9 в.п.</t>
  </si>
  <si>
    <t xml:space="preserve">   - 1,7 в.п.</t>
  </si>
  <si>
    <t xml:space="preserve">   - 5,0 в.п.</t>
  </si>
  <si>
    <t xml:space="preserve"> + 0,2 в.п.</t>
  </si>
  <si>
    <t>на 01.08.2018</t>
  </si>
  <si>
    <t>на 01.08.2019</t>
  </si>
  <si>
    <t>Середній розмір допомоги по безробіттю, у липні, грн.</t>
  </si>
  <si>
    <t xml:space="preserve">  + 603 грн.</t>
  </si>
  <si>
    <t xml:space="preserve"> + 930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</si>
</sst>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04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3" fontId="30" fillId="0" borderId="2" xfId="15" applyNumberFormat="1" applyFont="1" applyFill="1" applyBorder="1" applyAlignment="1">
      <alignment horizontal="center" vertical="center" wrapText="1"/>
    </xf>
    <xf numFmtId="3" fontId="27" fillId="0" borderId="0" xfId="15" applyNumberFormat="1" applyFont="1" applyFill="1"/>
    <xf numFmtId="165" fontId="27" fillId="0" borderId="0" xfId="15" applyNumberFormat="1" applyFont="1" applyFill="1"/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50" fillId="0" borderId="2" xfId="1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4" fillId="2" borderId="3" xfId="9" applyFont="1" applyFill="1" applyBorder="1" applyAlignment="1">
      <alignment vertical="center" wrapText="1"/>
    </xf>
    <xf numFmtId="165" fontId="4" fillId="2" borderId="4" xfId="9" applyNumberFormat="1" applyFont="1" applyFill="1" applyBorder="1" applyAlignment="1">
      <alignment horizontal="center" vertical="center"/>
    </xf>
    <xf numFmtId="165" fontId="4" fillId="2" borderId="3" xfId="9" applyNumberFormat="1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0" fontId="33" fillId="0" borderId="0" xfId="6" applyFont="1"/>
    <xf numFmtId="3" fontId="24" fillId="0" borderId="2" xfId="15" applyNumberFormat="1" applyFont="1" applyFill="1" applyBorder="1" applyAlignment="1">
      <alignment horizontal="center" vertical="center"/>
    </xf>
    <xf numFmtId="3" fontId="53" fillId="0" borderId="2" xfId="15" applyNumberFormat="1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1" fillId="0" borderId="0" xfId="9" applyNumberFormat="1" applyFont="1"/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0" fontId="55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5" fillId="0" borderId="0" xfId="0" applyFont="1"/>
    <xf numFmtId="0" fontId="7" fillId="0" borderId="0" xfId="14" applyFont="1" applyFill="1" applyBorder="1" applyAlignment="1">
      <alignment vertical="top" wrapText="1"/>
    </xf>
    <xf numFmtId="0" fontId="66" fillId="0" borderId="3" xfId="0" applyFont="1" applyBorder="1" applyAlignment="1">
      <alignment horizontal="left" vertical="center" indent="1"/>
    </xf>
    <xf numFmtId="0" fontId="66" fillId="0" borderId="11" xfId="0" applyFont="1" applyBorder="1" applyAlignment="1">
      <alignment horizontal="left" vertical="center" indent="1"/>
    </xf>
    <xf numFmtId="0" fontId="66" fillId="0" borderId="24" xfId="0" applyFont="1" applyBorder="1" applyAlignment="1">
      <alignment horizontal="left" vertical="center" indent="1"/>
    </xf>
    <xf numFmtId="0" fontId="66" fillId="0" borderId="26" xfId="0" applyFont="1" applyBorder="1" applyAlignment="1">
      <alignment horizontal="left" vertical="center" indent="1"/>
    </xf>
    <xf numFmtId="0" fontId="66" fillId="0" borderId="27" xfId="0" applyFont="1" applyBorder="1" applyAlignment="1">
      <alignment horizontal="left" vertical="center" indent="1"/>
    </xf>
    <xf numFmtId="0" fontId="72" fillId="2" borderId="2" xfId="10" applyNumberFormat="1" applyFont="1" applyFill="1" applyBorder="1" applyAlignment="1" applyProtection="1">
      <alignment horizontal="left" vertical="center"/>
      <protection locked="0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3" fillId="2" borderId="2" xfId="10" applyNumberFormat="1" applyFont="1" applyFill="1" applyBorder="1" applyProtection="1">
      <protection locked="0"/>
    </xf>
    <xf numFmtId="0" fontId="73" fillId="0" borderId="2" xfId="13" applyFont="1" applyBorder="1" applyAlignment="1">
      <alignment horizontal="center"/>
    </xf>
    <xf numFmtId="1" fontId="73" fillId="2" borderId="2" xfId="6" applyNumberFormat="1" applyFont="1" applyFill="1" applyBorder="1" applyAlignment="1">
      <alignment horizontal="center" vertical="center"/>
    </xf>
    <xf numFmtId="3" fontId="73" fillId="2" borderId="2" xfId="6" applyNumberFormat="1" applyFont="1" applyFill="1" applyBorder="1" applyAlignment="1">
      <alignment horizontal="center" vertical="center"/>
    </xf>
    <xf numFmtId="165" fontId="73" fillId="2" borderId="2" xfId="6" applyNumberFormat="1" applyFont="1" applyFill="1" applyBorder="1" applyAlignment="1">
      <alignment horizontal="center" vertical="center"/>
    </xf>
    <xf numFmtId="1" fontId="73" fillId="2" borderId="2" xfId="10" applyNumberFormat="1" applyFont="1" applyFill="1" applyBorder="1" applyAlignment="1" applyProtection="1">
      <alignment vertical="center"/>
      <protection locked="0"/>
    </xf>
    <xf numFmtId="165" fontId="62" fillId="2" borderId="2" xfId="9" applyNumberFormat="1" applyFont="1" applyFill="1" applyBorder="1" applyAlignment="1">
      <alignment horizontal="center" vertical="center" wrapText="1"/>
    </xf>
    <xf numFmtId="164" fontId="4" fillId="2" borderId="3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0" fontId="4" fillId="2" borderId="11" xfId="9" applyFont="1" applyFill="1" applyBorder="1" applyAlignment="1">
      <alignment vertical="center" wrapText="1"/>
    </xf>
    <xf numFmtId="164" fontId="4" fillId="2" borderId="11" xfId="9" applyNumberFormat="1" applyFont="1" applyFill="1" applyBorder="1" applyAlignment="1">
      <alignment horizontal="center" vertical="center" wrapText="1"/>
    </xf>
    <xf numFmtId="165" fontId="4" fillId="2" borderId="11" xfId="9" applyNumberFormat="1" applyFont="1" applyFill="1" applyBorder="1" applyAlignment="1">
      <alignment horizontal="center" vertical="center"/>
    </xf>
    <xf numFmtId="164" fontId="4" fillId="2" borderId="11" xfId="9" applyNumberFormat="1" applyFont="1" applyFill="1" applyBorder="1" applyAlignment="1">
      <alignment horizontal="center" vertical="center"/>
    </xf>
    <xf numFmtId="0" fontId="59" fillId="2" borderId="3" xfId="9" applyFont="1" applyFill="1" applyBorder="1" applyAlignment="1">
      <alignment vertical="center" wrapText="1"/>
    </xf>
    <xf numFmtId="164" fontId="59" fillId="2" borderId="3" xfId="9" applyNumberFormat="1" applyFont="1" applyFill="1" applyBorder="1" applyAlignment="1">
      <alignment horizontal="center" vertical="center" wrapText="1"/>
    </xf>
    <xf numFmtId="165" fontId="59" fillId="2" borderId="3" xfId="9" applyNumberFormat="1" applyFont="1" applyFill="1" applyBorder="1" applyAlignment="1">
      <alignment horizontal="center" vertical="center"/>
    </xf>
    <xf numFmtId="164" fontId="59" fillId="2" borderId="3" xfId="9" applyNumberFormat="1" applyFont="1" applyFill="1" applyBorder="1" applyAlignment="1">
      <alignment horizontal="center" vertical="center"/>
    </xf>
    <xf numFmtId="0" fontId="4" fillId="2" borderId="2" xfId="9" applyFont="1" applyFill="1" applyBorder="1" applyAlignment="1">
      <alignment vertical="center" wrapText="1"/>
    </xf>
    <xf numFmtId="164" fontId="4" fillId="2" borderId="2" xfId="9" applyNumberFormat="1" applyFont="1" applyFill="1" applyBorder="1" applyAlignment="1">
      <alignment horizontal="center" vertical="center" wrapText="1"/>
    </xf>
    <xf numFmtId="165" fontId="4" fillId="2" borderId="2" xfId="9" applyNumberFormat="1" applyFont="1" applyFill="1" applyBorder="1" applyAlignment="1">
      <alignment horizontal="center" vertical="center"/>
    </xf>
    <xf numFmtId="0" fontId="4" fillId="2" borderId="13" xfId="9" applyFont="1" applyFill="1" applyBorder="1" applyAlignment="1">
      <alignment vertical="center" wrapText="1"/>
    </xf>
    <xf numFmtId="164" fontId="4" fillId="2" borderId="14" xfId="9" applyNumberFormat="1" applyFont="1" applyFill="1" applyBorder="1" applyAlignment="1">
      <alignment horizontal="center" vertical="center" wrapText="1"/>
    </xf>
    <xf numFmtId="0" fontId="60" fillId="2" borderId="13" xfId="9" applyFont="1" applyFill="1" applyBorder="1" applyAlignment="1">
      <alignment vertical="center" wrapText="1"/>
    </xf>
    <xf numFmtId="164" fontId="60" fillId="2" borderId="14" xfId="9" applyNumberFormat="1" applyFont="1" applyFill="1" applyBorder="1" applyAlignment="1">
      <alignment horizontal="center" vertical="center" wrapText="1"/>
    </xf>
    <xf numFmtId="0" fontId="61" fillId="2" borderId="11" xfId="9" applyFont="1" applyFill="1" applyBorder="1" applyAlignment="1">
      <alignment horizontal="left" vertical="center" wrapText="1" indent="1"/>
    </xf>
    <xf numFmtId="164" fontId="61" fillId="2" borderId="11" xfId="9" applyNumberFormat="1" applyFont="1" applyFill="1" applyBorder="1" applyAlignment="1">
      <alignment horizontal="center" vertical="center" wrapText="1"/>
    </xf>
    <xf numFmtId="165" fontId="61" fillId="2" borderId="11" xfId="9" applyNumberFormat="1" applyFont="1" applyFill="1" applyBorder="1" applyAlignment="1">
      <alignment horizontal="center" vertical="center"/>
    </xf>
    <xf numFmtId="0" fontId="59" fillId="2" borderId="7" xfId="9" applyFont="1" applyFill="1" applyBorder="1" applyAlignment="1">
      <alignment vertical="center" wrapText="1"/>
    </xf>
    <xf numFmtId="165" fontId="59" fillId="2" borderId="24" xfId="9" applyNumberFormat="1" applyFont="1" applyFill="1" applyBorder="1" applyAlignment="1">
      <alignment horizontal="center" vertical="center"/>
    </xf>
    <xf numFmtId="0" fontId="62" fillId="2" borderId="2" xfId="9" applyFont="1" applyFill="1" applyBorder="1" applyAlignment="1">
      <alignment horizontal="left" vertical="center" wrapText="1"/>
    </xf>
    <xf numFmtId="164" fontId="4" fillId="2" borderId="3" xfId="9" applyNumberFormat="1" applyFont="1" applyFill="1" applyBorder="1" applyAlignment="1">
      <alignment horizontal="center" vertical="center"/>
    </xf>
    <xf numFmtId="0" fontId="60" fillId="2" borderId="2" xfId="9" applyFont="1" applyFill="1" applyBorder="1" applyAlignment="1">
      <alignment vertical="center" wrapText="1"/>
    </xf>
    <xf numFmtId="165" fontId="60" fillId="2" borderId="2" xfId="9" applyNumberFormat="1" applyFont="1" applyFill="1" applyBorder="1" applyAlignment="1">
      <alignment horizontal="center" vertical="center" wrapText="1"/>
    </xf>
    <xf numFmtId="166" fontId="4" fillId="2" borderId="2" xfId="9" applyNumberFormat="1" applyFont="1" applyFill="1" applyBorder="1" applyAlignment="1">
      <alignment horizontal="center" vertical="center"/>
    </xf>
    <xf numFmtId="3" fontId="4" fillId="2" borderId="3" xfId="9" applyNumberFormat="1" applyFont="1" applyFill="1" applyBorder="1" applyAlignment="1">
      <alignment horizontal="center" vertical="center" wrapText="1"/>
    </xf>
    <xf numFmtId="0" fontId="4" fillId="2" borderId="7" xfId="9" applyFont="1" applyFill="1" applyBorder="1" applyAlignment="1">
      <alignment vertical="center" wrapText="1"/>
    </xf>
    <xf numFmtId="164" fontId="4" fillId="2" borderId="7" xfId="9" applyNumberFormat="1" applyFont="1" applyFill="1" applyBorder="1" applyAlignment="1">
      <alignment horizontal="center" vertical="center" wrapText="1"/>
    </xf>
    <xf numFmtId="165" fontId="4" fillId="2" borderId="7" xfId="9" applyNumberFormat="1" applyFont="1" applyFill="1" applyBorder="1" applyAlignment="1">
      <alignment horizontal="center" vertical="center"/>
    </xf>
    <xf numFmtId="0" fontId="4" fillId="2" borderId="9" xfId="9" applyFont="1" applyFill="1" applyBorder="1" applyAlignment="1">
      <alignment vertical="center" wrapText="1"/>
    </xf>
    <xf numFmtId="164" fontId="4" fillId="2" borderId="9" xfId="9" applyNumberFormat="1" applyFont="1" applyFill="1" applyBorder="1" applyAlignment="1">
      <alignment horizontal="center" vertical="center" wrapText="1"/>
    </xf>
    <xf numFmtId="165" fontId="4" fillId="2" borderId="9" xfId="9" applyNumberFormat="1" applyFont="1" applyFill="1" applyBorder="1" applyAlignment="1">
      <alignment horizontal="center" vertical="center"/>
    </xf>
    <xf numFmtId="164" fontId="4" fillId="2" borderId="9" xfId="9" applyNumberFormat="1" applyFont="1" applyFill="1" applyBorder="1" applyAlignment="1">
      <alignment horizontal="center" vertical="center"/>
    </xf>
    <xf numFmtId="0" fontId="59" fillId="2" borderId="25" xfId="9" applyFont="1" applyFill="1" applyBorder="1" applyAlignment="1">
      <alignment vertical="center" wrapText="1"/>
    </xf>
    <xf numFmtId="165" fontId="64" fillId="2" borderId="3" xfId="9" applyNumberFormat="1" applyFont="1" applyFill="1" applyBorder="1" applyAlignment="1">
      <alignment horizontal="center" vertical="center" wrapText="1"/>
    </xf>
    <xf numFmtId="164" fontId="64" fillId="2" borderId="3" xfId="9" applyNumberFormat="1" applyFont="1" applyFill="1" applyBorder="1" applyAlignment="1">
      <alignment horizontal="center" vertical="center" wrapText="1"/>
    </xf>
    <xf numFmtId="165" fontId="64" fillId="2" borderId="3" xfId="9" applyNumberFormat="1" applyFont="1" applyFill="1" applyBorder="1" applyAlignment="1">
      <alignment horizontal="center" vertical="center"/>
    </xf>
    <xf numFmtId="164" fontId="64" fillId="2" borderId="3" xfId="9" applyNumberFormat="1" applyFont="1" applyFill="1" applyBorder="1" applyAlignment="1">
      <alignment horizontal="center" vertical="center"/>
    </xf>
    <xf numFmtId="165" fontId="4" fillId="2" borderId="3" xfId="9" applyNumberFormat="1" applyFont="1" applyFill="1" applyBorder="1" applyAlignment="1">
      <alignment horizontal="center" vertical="center" wrapText="1"/>
    </xf>
    <xf numFmtId="3" fontId="4" fillId="2" borderId="2" xfId="9" applyNumberFormat="1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vertical="center" wrapText="1"/>
    </xf>
    <xf numFmtId="164" fontId="4" fillId="2" borderId="2" xfId="7" applyNumberFormat="1" applyFont="1" applyFill="1" applyBorder="1" applyAlignment="1">
      <alignment horizontal="center" vertical="center" wrapText="1"/>
    </xf>
    <xf numFmtId="165" fontId="4" fillId="2" borderId="2" xfId="7" applyNumberFormat="1" applyFont="1" applyFill="1" applyBorder="1" applyAlignment="1">
      <alignment horizontal="center" vertical="center"/>
    </xf>
    <xf numFmtId="0" fontId="57" fillId="2" borderId="2" xfId="2" applyFont="1" applyFill="1" applyBorder="1" applyAlignment="1">
      <alignment vertical="center" wrapText="1"/>
    </xf>
    <xf numFmtId="3" fontId="4" fillId="2" borderId="2" xfId="7" applyNumberFormat="1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/>
    </xf>
    <xf numFmtId="1" fontId="4" fillId="2" borderId="2" xfId="9" applyNumberFormat="1" applyFont="1" applyFill="1" applyBorder="1" applyAlignment="1">
      <alignment horizontal="center" vertical="center" wrapText="1"/>
    </xf>
    <xf numFmtId="0" fontId="1" fillId="2" borderId="0" xfId="9" applyFont="1" applyFill="1"/>
    <xf numFmtId="3" fontId="59" fillId="2" borderId="7" xfId="9" applyNumberFormat="1" applyFont="1" applyFill="1" applyBorder="1" applyAlignment="1">
      <alignment horizontal="center" vertical="center" wrapText="1"/>
    </xf>
    <xf numFmtId="1" fontId="59" fillId="2" borderId="23" xfId="9" applyNumberFormat="1" applyFont="1" applyFill="1" applyBorder="1" applyAlignment="1">
      <alignment horizontal="center" vertical="center"/>
    </xf>
    <xf numFmtId="1" fontId="59" fillId="2" borderId="24" xfId="9" applyNumberFormat="1" applyFont="1" applyFill="1" applyBorder="1" applyAlignment="1">
      <alignment horizontal="center" vertical="center" wrapText="1"/>
    </xf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left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5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3" fontId="15" fillId="2" borderId="2" xfId="0" applyNumberFormat="1" applyFont="1" applyFill="1" applyBorder="1" applyAlignment="1">
      <alignment horizontal="center" vertical="center"/>
    </xf>
    <xf numFmtId="1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5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6" fillId="0" borderId="0" xfId="10" applyNumberFormat="1" applyFont="1" applyFill="1" applyBorder="1" applyProtection="1">
      <protection locked="0"/>
    </xf>
    <xf numFmtId="1" fontId="15" fillId="0" borderId="2" xfId="10" applyNumberFormat="1" applyFont="1" applyFill="1" applyBorder="1" applyAlignment="1" applyProtection="1">
      <alignment horizontal="center" vertical="center"/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3" fontId="10" fillId="2" borderId="2" xfId="12" applyNumberFormat="1" applyFont="1" applyFill="1" applyBorder="1" applyAlignment="1">
      <alignment horizontal="center" vertical="center" wrapText="1"/>
    </xf>
    <xf numFmtId="3" fontId="10" fillId="0" borderId="2" xfId="12" applyNumberFormat="1" applyFont="1" applyFill="1" applyBorder="1" applyAlignment="1">
      <alignment horizontal="center" vertical="center" wrapText="1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49" fontId="46" fillId="2" borderId="2" xfId="6" applyNumberFormat="1" applyFont="1" applyFill="1" applyBorder="1" applyAlignment="1">
      <alignment horizontal="center" vertical="center" wrapText="1"/>
    </xf>
    <xf numFmtId="49" fontId="46" fillId="2" borderId="12" xfId="6" applyNumberFormat="1" applyFont="1" applyFill="1" applyBorder="1" applyAlignment="1">
      <alignment horizontal="center" vertical="center" wrapText="1"/>
    </xf>
    <xf numFmtId="0" fontId="61" fillId="2" borderId="11" xfId="16" applyFont="1" applyFill="1" applyBorder="1" applyAlignment="1">
      <alignment horizontal="left" vertical="center" wrapText="1"/>
    </xf>
    <xf numFmtId="164" fontId="33" fillId="2" borderId="11" xfId="6" applyNumberFormat="1" applyFont="1" applyFill="1" applyBorder="1" applyAlignment="1">
      <alignment horizontal="center" vertical="center"/>
    </xf>
    <xf numFmtId="164" fontId="33" fillId="2" borderId="10" xfId="6" applyNumberFormat="1" applyFont="1" applyFill="1" applyBorder="1" applyAlignment="1">
      <alignment horizontal="center" vertical="center"/>
    </xf>
    <xf numFmtId="0" fontId="59" fillId="2" borderId="9" xfId="16" applyFont="1" applyFill="1" applyBorder="1" applyAlignment="1">
      <alignment vertical="center" wrapText="1"/>
    </xf>
    <xf numFmtId="164" fontId="34" fillId="2" borderId="9" xfId="6" applyNumberFormat="1" applyFont="1" applyFill="1" applyBorder="1" applyAlignment="1">
      <alignment horizontal="center" vertical="center"/>
    </xf>
    <xf numFmtId="164" fontId="34" fillId="2" borderId="8" xfId="6" applyNumberFormat="1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left" vertical="center" wrapText="1"/>
    </xf>
    <xf numFmtId="164" fontId="33" fillId="2" borderId="7" xfId="6" applyNumberFormat="1" applyFont="1" applyFill="1" applyBorder="1" applyAlignment="1">
      <alignment horizontal="center" vertical="center"/>
    </xf>
    <xf numFmtId="164" fontId="33" fillId="2" borderId="6" xfId="6" applyNumberFormat="1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left" vertical="center" wrapText="1"/>
    </xf>
    <xf numFmtId="164" fontId="34" fillId="2" borderId="3" xfId="6" applyNumberFormat="1" applyFont="1" applyFill="1" applyBorder="1" applyAlignment="1">
      <alignment horizontal="center" vertical="center"/>
    </xf>
    <xf numFmtId="164" fontId="34" fillId="2" borderId="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7" fillId="0" borderId="2" xfId="10" applyNumberFormat="1" applyFont="1" applyFill="1" applyBorder="1" applyAlignment="1" applyProtection="1">
      <alignment horizontal="center"/>
      <protection locked="0"/>
    </xf>
    <xf numFmtId="1" fontId="78" fillId="0" borderId="2" xfId="10" applyNumberFormat="1" applyFont="1" applyFill="1" applyBorder="1" applyAlignment="1" applyProtection="1">
      <alignment horizontal="center"/>
      <protection locked="0"/>
    </xf>
    <xf numFmtId="165" fontId="78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1" fontId="1" fillId="2" borderId="2" xfId="10" applyNumberFormat="1" applyFont="1" applyFill="1" applyBorder="1" applyAlignment="1" applyProtection="1">
      <alignment horizontal="center"/>
    </xf>
    <xf numFmtId="1" fontId="1" fillId="2" borderId="0" xfId="10" applyNumberFormat="1" applyFont="1" applyFill="1" applyProtection="1">
      <protection locked="0"/>
    </xf>
    <xf numFmtId="4" fontId="61" fillId="2" borderId="11" xfId="9" applyNumberFormat="1" applyFont="1" applyFill="1" applyBorder="1" applyAlignment="1">
      <alignment horizontal="center" vertical="center"/>
    </xf>
    <xf numFmtId="4" fontId="4" fillId="2" borderId="2" xfId="9" applyNumberFormat="1" applyFont="1" applyFill="1" applyBorder="1" applyAlignment="1">
      <alignment horizontal="center" vertical="center"/>
    </xf>
    <xf numFmtId="2" fontId="4" fillId="2" borderId="2" xfId="7" applyNumberFormat="1" applyFont="1" applyFill="1" applyBorder="1" applyAlignment="1">
      <alignment horizontal="center" vertical="center"/>
    </xf>
    <xf numFmtId="0" fontId="55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0" fontId="69" fillId="0" borderId="14" xfId="6" applyFont="1" applyFill="1" applyBorder="1" applyAlignment="1">
      <alignment horizontal="left" vertical="center" wrapText="1" indent="1"/>
    </xf>
    <xf numFmtId="0" fontId="69" fillId="0" borderId="23" xfId="6" applyFont="1" applyFill="1" applyBorder="1" applyAlignment="1">
      <alignment horizontal="left" vertical="center" wrapText="1" indent="1"/>
    </xf>
    <xf numFmtId="0" fontId="69" fillId="0" borderId="3" xfId="6" applyFont="1" applyFill="1" applyBorder="1" applyAlignment="1">
      <alignment horizontal="left" vertical="center" wrapText="1" indent="1"/>
    </xf>
    <xf numFmtId="0" fontId="70" fillId="0" borderId="0" xfId="0" applyFont="1" applyAlignment="1">
      <alignment horizontal="center" vertical="center"/>
    </xf>
    <xf numFmtId="0" fontId="71" fillId="0" borderId="0" xfId="14" applyFont="1" applyFill="1" applyBorder="1" applyAlignment="1">
      <alignment horizontal="center" vertical="top" wrapText="1"/>
    </xf>
    <xf numFmtId="0" fontId="67" fillId="0" borderId="14" xfId="6" applyFont="1" applyFill="1" applyBorder="1" applyAlignment="1">
      <alignment horizontal="left" vertical="center" wrapText="1" indent="1"/>
    </xf>
    <xf numFmtId="0" fontId="67" fillId="0" borderId="23" xfId="6" applyFont="1" applyFill="1" applyBorder="1" applyAlignment="1">
      <alignment horizontal="left" vertical="center" wrapText="1" indent="1"/>
    </xf>
    <xf numFmtId="0" fontId="67" fillId="0" borderId="3" xfId="6" applyFont="1" applyFill="1" applyBorder="1" applyAlignment="1">
      <alignment horizontal="left" vertical="center" wrapText="1" indent="1"/>
    </xf>
    <xf numFmtId="0" fontId="69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Border="1" applyAlignment="1">
      <alignment horizontal="center" vertical="center" wrapText="1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4" fillId="0" borderId="2" xfId="1" applyNumberFormat="1" applyFont="1" applyBorder="1" applyAlignment="1">
      <alignment horizontal="center" vertical="center" wrapText="1"/>
    </xf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165" fontId="63" fillId="2" borderId="4" xfId="9" applyNumberFormat="1" applyFont="1" applyFill="1" applyBorder="1" applyAlignment="1">
      <alignment horizontal="center" vertical="center"/>
    </xf>
    <xf numFmtId="165" fontId="63" fillId="2" borderId="15" xfId="9" applyNumberFormat="1" applyFont="1" applyFill="1" applyBorder="1" applyAlignment="1">
      <alignment horizontal="center" vertical="center"/>
    </xf>
    <xf numFmtId="0" fontId="54" fillId="2" borderId="0" xfId="9" applyFont="1" applyFill="1" applyAlignment="1">
      <alignment horizontal="center"/>
    </xf>
    <xf numFmtId="0" fontId="54" fillId="2" borderId="0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center" wrapText="1"/>
    </xf>
    <xf numFmtId="49" fontId="37" fillId="2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0" fontId="60" fillId="2" borderId="13" xfId="9" applyFont="1" applyFill="1" applyBorder="1" applyAlignment="1">
      <alignment horizontal="center" vertical="center"/>
    </xf>
    <xf numFmtId="0" fontId="60" fillId="2" borderId="17" xfId="9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6" fillId="2" borderId="18" xfId="9" applyFont="1" applyFill="1" applyBorder="1" applyAlignment="1">
      <alignment horizontal="center" vertical="center" wrapText="1"/>
    </xf>
    <xf numFmtId="0" fontId="56" fillId="2" borderId="16" xfId="9" applyFont="1" applyFill="1" applyBorder="1" applyAlignment="1">
      <alignment horizontal="center" vertical="center" wrapText="1"/>
    </xf>
    <xf numFmtId="0" fontId="56" fillId="2" borderId="19" xfId="9" applyFont="1" applyFill="1" applyBorder="1" applyAlignment="1">
      <alignment horizontal="center" vertical="center" wrapText="1"/>
    </xf>
    <xf numFmtId="0" fontId="56" fillId="2" borderId="4" xfId="9" applyFont="1" applyFill="1" applyBorder="1" applyAlignment="1">
      <alignment horizontal="center" vertical="center" wrapText="1"/>
    </xf>
    <xf numFmtId="0" fontId="56" fillId="2" borderId="1" xfId="9" applyFont="1" applyFill="1" applyBorder="1" applyAlignment="1">
      <alignment horizontal="center" vertical="center" wrapText="1"/>
    </xf>
    <xf numFmtId="0" fontId="56" fillId="2" borderId="15" xfId="9" applyFont="1" applyFill="1" applyBorder="1" applyAlignment="1">
      <alignment horizontal="center" vertical="center" wrapText="1"/>
    </xf>
    <xf numFmtId="0" fontId="10" fillId="2" borderId="13" xfId="9" applyFont="1" applyFill="1" applyBorder="1" applyAlignment="1">
      <alignment horizontal="center" vertical="center"/>
    </xf>
    <xf numFmtId="0" fontId="10" fillId="2" borderId="17" xfId="9" applyFont="1" applyFill="1" applyBorder="1" applyAlignment="1">
      <alignment horizontal="center" vertical="center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51" fillId="0" borderId="2" xfId="10" applyNumberFormat="1" applyFont="1" applyFill="1" applyBorder="1" applyAlignment="1" applyProtection="1">
      <alignment horizontal="center" vertical="center" wrapText="1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K16"/>
  <sheetViews>
    <sheetView zoomScale="70" zoomScaleNormal="70" workbookViewId="0">
      <selection activeCell="A14" sqref="A14:A16"/>
    </sheetView>
  </sheetViews>
  <sheetFormatPr defaultRowHeight="15" x14ac:dyDescent="0.25"/>
  <cols>
    <col min="1" max="1" width="51.85546875" style="82" customWidth="1"/>
    <col min="2" max="2" width="52.85546875" style="82" customWidth="1"/>
    <col min="3" max="16384" width="9.140625" style="82"/>
  </cols>
  <sheetData>
    <row r="2" spans="1:11" ht="26.25" customHeight="1" x14ac:dyDescent="0.25">
      <c r="A2" s="214" t="s">
        <v>117</v>
      </c>
      <c r="B2" s="214"/>
    </row>
    <row r="3" spans="1:11" ht="20.25" x14ac:dyDescent="0.25">
      <c r="A3" s="215" t="s">
        <v>159</v>
      </c>
      <c r="B3" s="215"/>
      <c r="C3" s="83"/>
      <c r="D3" s="83"/>
      <c r="E3" s="83"/>
      <c r="F3" s="83"/>
      <c r="G3" s="83"/>
      <c r="H3" s="83"/>
      <c r="I3" s="83"/>
      <c r="J3" s="83"/>
      <c r="K3" s="83"/>
    </row>
    <row r="4" spans="1:11" ht="24" customHeight="1" x14ac:dyDescent="0.25"/>
    <row r="5" spans="1:11" ht="30.75" customHeight="1" x14ac:dyDescent="0.25">
      <c r="A5" s="216" t="s">
        <v>119</v>
      </c>
      <c r="B5" s="85" t="s">
        <v>121</v>
      </c>
    </row>
    <row r="6" spans="1:11" ht="30.75" customHeight="1" x14ac:dyDescent="0.25">
      <c r="A6" s="217"/>
      <c r="B6" s="86" t="s">
        <v>123</v>
      </c>
    </row>
    <row r="7" spans="1:11" ht="30.75" customHeight="1" x14ac:dyDescent="0.25">
      <c r="A7" s="218"/>
      <c r="B7" s="84" t="s">
        <v>122</v>
      </c>
    </row>
    <row r="8" spans="1:11" ht="30.75" customHeight="1" x14ac:dyDescent="0.25">
      <c r="A8" s="211" t="s">
        <v>52</v>
      </c>
      <c r="B8" s="85" t="s">
        <v>124</v>
      </c>
    </row>
    <row r="9" spans="1:11" ht="30.75" customHeight="1" x14ac:dyDescent="0.25">
      <c r="A9" s="212"/>
      <c r="B9" s="86" t="s">
        <v>125</v>
      </c>
    </row>
    <row r="10" spans="1:11" ht="30.75" customHeight="1" thickBot="1" x14ac:dyDescent="0.3">
      <c r="A10" s="219"/>
      <c r="B10" s="87" t="s">
        <v>126</v>
      </c>
    </row>
    <row r="11" spans="1:11" ht="30.75" customHeight="1" thickTop="1" x14ac:dyDescent="0.25">
      <c r="A11" s="217" t="s">
        <v>120</v>
      </c>
      <c r="B11" s="88" t="s">
        <v>130</v>
      </c>
    </row>
    <row r="12" spans="1:11" ht="30.75" customHeight="1" x14ac:dyDescent="0.25">
      <c r="A12" s="217"/>
      <c r="B12" s="86" t="s">
        <v>131</v>
      </c>
    </row>
    <row r="13" spans="1:11" ht="30.75" customHeight="1" x14ac:dyDescent="0.25">
      <c r="A13" s="218"/>
      <c r="B13" s="84" t="s">
        <v>132</v>
      </c>
    </row>
    <row r="14" spans="1:11" ht="30.75" customHeight="1" x14ac:dyDescent="0.25">
      <c r="A14" s="211" t="s">
        <v>118</v>
      </c>
      <c r="B14" s="85" t="s">
        <v>127</v>
      </c>
    </row>
    <row r="15" spans="1:11" ht="30.75" customHeight="1" x14ac:dyDescent="0.25">
      <c r="A15" s="212"/>
      <c r="B15" s="86" t="s">
        <v>128</v>
      </c>
    </row>
    <row r="16" spans="1:11" ht="30.75" customHeight="1" x14ac:dyDescent="0.25">
      <c r="A16" s="213"/>
      <c r="B16" s="84" t="s">
        <v>129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2"/>
  <sheetViews>
    <sheetView view="pageBreakPreview" zoomScale="80" zoomScaleNormal="100" zoomScaleSheetLayoutView="80" workbookViewId="0">
      <selection activeCell="F7" sqref="F7"/>
    </sheetView>
  </sheetViews>
  <sheetFormatPr defaultColWidth="10.28515625" defaultRowHeight="15" x14ac:dyDescent="0.25"/>
  <cols>
    <col min="1" max="1" width="38.42578125" style="196" customWidth="1"/>
    <col min="2" max="2" width="19.7109375" style="196" customWidth="1"/>
    <col min="3" max="3" width="21.140625" style="196" customWidth="1"/>
    <col min="4" max="237" width="7.85546875" style="32" customWidth="1"/>
    <col min="238" max="238" width="39.28515625" style="32" customWidth="1"/>
    <col min="239" max="16384" width="10.28515625" style="32"/>
  </cols>
  <sheetData>
    <row r="1" spans="1:3" ht="93.75" customHeight="1" x14ac:dyDescent="0.25">
      <c r="A1" s="220" t="s">
        <v>158</v>
      </c>
      <c r="B1" s="220"/>
      <c r="C1" s="220"/>
    </row>
    <row r="2" spans="1:3" s="72" customFormat="1" ht="27" customHeight="1" x14ac:dyDescent="0.25">
      <c r="A2" s="221" t="s">
        <v>159</v>
      </c>
      <c r="B2" s="221"/>
      <c r="C2" s="221"/>
    </row>
    <row r="3" spans="1:3" s="34" customFormat="1" ht="25.5" customHeight="1" x14ac:dyDescent="0.2">
      <c r="A3" s="224"/>
      <c r="B3" s="222" t="s">
        <v>44</v>
      </c>
      <c r="C3" s="223"/>
    </row>
    <row r="4" spans="1:3" s="34" customFormat="1" ht="30" customHeight="1" x14ac:dyDescent="0.2">
      <c r="A4" s="225"/>
      <c r="B4" s="180" t="s">
        <v>65</v>
      </c>
      <c r="C4" s="181" t="s">
        <v>116</v>
      </c>
    </row>
    <row r="5" spans="1:3" s="34" customFormat="1" ht="63" customHeight="1" x14ac:dyDescent="0.2">
      <c r="A5" s="182" t="s">
        <v>114</v>
      </c>
      <c r="B5" s="183">
        <v>418.6</v>
      </c>
      <c r="C5" s="184">
        <v>422</v>
      </c>
    </row>
    <row r="6" spans="1:3" s="34" customFormat="1" ht="48.75" customHeight="1" x14ac:dyDescent="0.2">
      <c r="A6" s="185" t="s">
        <v>113</v>
      </c>
      <c r="B6" s="186">
        <v>55.9</v>
      </c>
      <c r="C6" s="187">
        <v>56.5</v>
      </c>
    </row>
    <row r="7" spans="1:3" s="34" customFormat="1" ht="57" customHeight="1" x14ac:dyDescent="0.2">
      <c r="A7" s="188" t="s">
        <v>53</v>
      </c>
      <c r="B7" s="189">
        <v>364.2</v>
      </c>
      <c r="C7" s="190">
        <v>369.9</v>
      </c>
    </row>
    <row r="8" spans="1:3" s="34" customFormat="1" ht="54.75" customHeight="1" x14ac:dyDescent="0.2">
      <c r="A8" s="191" t="s">
        <v>52</v>
      </c>
      <c r="B8" s="192">
        <v>48.6</v>
      </c>
      <c r="C8" s="193">
        <v>49.5</v>
      </c>
    </row>
    <row r="9" spans="1:3" s="34" customFormat="1" ht="70.5" customHeight="1" x14ac:dyDescent="0.2">
      <c r="A9" s="194" t="s">
        <v>58</v>
      </c>
      <c r="B9" s="183">
        <v>54.4</v>
      </c>
      <c r="C9" s="184">
        <v>52.1</v>
      </c>
    </row>
    <row r="10" spans="1:3" s="34" customFormat="1" ht="60.75" customHeight="1" x14ac:dyDescent="0.2">
      <c r="A10" s="191" t="s">
        <v>118</v>
      </c>
      <c r="B10" s="192">
        <v>13</v>
      </c>
      <c r="C10" s="193">
        <v>12.3</v>
      </c>
    </row>
    <row r="11" spans="1:3" s="35" customFormat="1" x14ac:dyDescent="0.25">
      <c r="A11" s="195"/>
      <c r="B11" s="195"/>
      <c r="C11" s="196"/>
    </row>
    <row r="12" spans="1:3" s="36" customFormat="1" ht="12" customHeight="1" x14ac:dyDescent="0.25">
      <c r="A12" s="197"/>
      <c r="B12" s="197"/>
      <c r="C12" s="196"/>
    </row>
    <row r="13" spans="1:3" x14ac:dyDescent="0.25">
      <c r="A13" s="198"/>
    </row>
    <row r="14" spans="1:3" x14ac:dyDescent="0.25">
      <c r="A14" s="198"/>
    </row>
    <row r="15" spans="1:3" x14ac:dyDescent="0.25">
      <c r="A15" s="198"/>
    </row>
    <row r="16" spans="1:3" x14ac:dyDescent="0.25">
      <c r="A16" s="198"/>
    </row>
    <row r="17" spans="1:1" x14ac:dyDescent="0.25">
      <c r="A17" s="198"/>
    </row>
    <row r="18" spans="1:1" x14ac:dyDescent="0.25">
      <c r="A18" s="198"/>
    </row>
    <row r="19" spans="1:1" x14ac:dyDescent="0.25">
      <c r="A19" s="198"/>
    </row>
    <row r="20" spans="1:1" x14ac:dyDescent="0.25">
      <c r="A20" s="198"/>
    </row>
    <row r="21" spans="1:1" x14ac:dyDescent="0.25">
      <c r="A21" s="198"/>
    </row>
    <row r="22" spans="1:1" x14ac:dyDescent="0.25">
      <c r="A22" s="198"/>
    </row>
  </sheetData>
  <mergeCells count="4">
    <mergeCell ref="A1:C1"/>
    <mergeCell ref="A2:C2"/>
    <mergeCell ref="B3:C3"/>
    <mergeCell ref="A3:A4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2"/>
  <sheetViews>
    <sheetView view="pageBreakPreview" zoomScale="85" zoomScaleNormal="75" zoomScaleSheetLayoutView="85" workbookViewId="0">
      <pane xSplit="1" ySplit="7" topLeftCell="B8" activePane="bottomRight" state="frozen"/>
      <selection activeCell="A3" sqref="A3:A4"/>
      <selection pane="topRight" activeCell="A3" sqref="A3:A4"/>
      <selection pane="bottomLeft" activeCell="A3" sqref="A3:A4"/>
      <selection pane="bottomRight" activeCell="B28" sqref="B28"/>
    </sheetView>
  </sheetViews>
  <sheetFormatPr defaultColWidth="8.28515625" defaultRowHeight="12.75" x14ac:dyDescent="0.2"/>
  <cols>
    <col min="1" max="1" width="20.85546875" style="38" customWidth="1"/>
    <col min="2" max="2" width="16.42578125" style="38" customWidth="1"/>
    <col min="3" max="3" width="14.42578125" style="38" customWidth="1"/>
    <col min="4" max="4" width="14" style="38" customWidth="1"/>
    <col min="5" max="5" width="13.28515625" style="38" customWidth="1"/>
    <col min="6" max="6" width="12.7109375" style="38" customWidth="1"/>
    <col min="7" max="7" width="12" style="38" customWidth="1"/>
    <col min="8" max="8" width="12.5703125" style="38" customWidth="1"/>
    <col min="9" max="9" width="13.7109375" style="38" customWidth="1"/>
    <col min="10" max="10" width="9.140625" style="39" customWidth="1"/>
    <col min="11" max="252" width="9.140625" style="38" customWidth="1"/>
    <col min="253" max="253" width="18.5703125" style="38" customWidth="1"/>
    <col min="254" max="254" width="11.5703125" style="38" customWidth="1"/>
    <col min="255" max="255" width="11" style="38" customWidth="1"/>
    <col min="256" max="16384" width="8.28515625" style="38"/>
  </cols>
  <sheetData>
    <row r="1" spans="1:9" s="37" customFormat="1" ht="18" customHeight="1" x14ac:dyDescent="0.3">
      <c r="A1" s="226" t="s">
        <v>115</v>
      </c>
      <c r="B1" s="226"/>
      <c r="C1" s="226"/>
      <c r="D1" s="226"/>
      <c r="E1" s="226"/>
      <c r="F1" s="226"/>
      <c r="G1" s="226"/>
      <c r="H1" s="226"/>
      <c r="I1" s="226"/>
    </row>
    <row r="2" spans="1:9" s="37" customFormat="1" ht="14.25" customHeight="1" x14ac:dyDescent="0.3">
      <c r="A2" s="227" t="s">
        <v>45</v>
      </c>
      <c r="B2" s="227"/>
      <c r="C2" s="227"/>
      <c r="D2" s="227"/>
      <c r="E2" s="227"/>
      <c r="F2" s="227"/>
      <c r="G2" s="227"/>
      <c r="H2" s="227"/>
      <c r="I2" s="227"/>
    </row>
    <row r="3" spans="1:9" s="37" customFormat="1" ht="9" hidden="1" customHeight="1" x14ac:dyDescent="0.3">
      <c r="A3" s="227"/>
      <c r="B3" s="227"/>
      <c r="C3" s="227"/>
      <c r="D3" s="227"/>
      <c r="E3" s="227"/>
      <c r="F3" s="227"/>
      <c r="G3" s="227"/>
      <c r="H3" s="227"/>
      <c r="I3" s="227"/>
    </row>
    <row r="4" spans="1:9" ht="18" customHeight="1" x14ac:dyDescent="0.25">
      <c r="A4" s="33" t="s">
        <v>160</v>
      </c>
      <c r="F4" s="228"/>
      <c r="G4" s="228"/>
      <c r="H4" s="228"/>
      <c r="I4" s="228"/>
    </row>
    <row r="5" spans="1:9" s="40" customFormat="1" ht="16.5" customHeight="1" x14ac:dyDescent="0.25">
      <c r="A5" s="230"/>
      <c r="B5" s="231" t="s">
        <v>46</v>
      </c>
      <c r="C5" s="231"/>
      <c r="D5" s="231" t="s">
        <v>47</v>
      </c>
      <c r="E5" s="231"/>
      <c r="F5" s="231" t="s">
        <v>48</v>
      </c>
      <c r="G5" s="231"/>
      <c r="H5" s="231" t="s">
        <v>49</v>
      </c>
      <c r="I5" s="231"/>
    </row>
    <row r="6" spans="1:9" s="41" customFormat="1" ht="27.75" customHeight="1" x14ac:dyDescent="0.25">
      <c r="A6" s="230"/>
      <c r="B6" s="81" t="s">
        <v>65</v>
      </c>
      <c r="C6" s="81" t="s">
        <v>116</v>
      </c>
      <c r="D6" s="81" t="s">
        <v>65</v>
      </c>
      <c r="E6" s="81" t="s">
        <v>116</v>
      </c>
      <c r="F6" s="81" t="s">
        <v>65</v>
      </c>
      <c r="G6" s="81" t="s">
        <v>116</v>
      </c>
      <c r="H6" s="81" t="s">
        <v>65</v>
      </c>
      <c r="I6" s="81" t="s">
        <v>116</v>
      </c>
    </row>
    <row r="7" spans="1:9" s="40" customFormat="1" ht="12.75" customHeight="1" x14ac:dyDescent="0.25">
      <c r="A7" s="42"/>
      <c r="B7" s="229" t="s">
        <v>50</v>
      </c>
      <c r="C7" s="229"/>
      <c r="D7" s="229" t="s">
        <v>51</v>
      </c>
      <c r="E7" s="229"/>
      <c r="F7" s="229" t="s">
        <v>50</v>
      </c>
      <c r="G7" s="229"/>
      <c r="H7" s="229" t="s">
        <v>51</v>
      </c>
      <c r="I7" s="229"/>
    </row>
    <row r="8" spans="1:9" ht="15.75" customHeight="1" x14ac:dyDescent="0.25">
      <c r="A8" s="43" t="s">
        <v>12</v>
      </c>
      <c r="B8" s="44">
        <v>364.2</v>
      </c>
      <c r="C8" s="44">
        <v>369.9</v>
      </c>
      <c r="D8" s="44">
        <v>48.6</v>
      </c>
      <c r="E8" s="44">
        <v>49.5</v>
      </c>
      <c r="F8" s="45">
        <v>54.4</v>
      </c>
      <c r="G8" s="45">
        <v>52.1</v>
      </c>
      <c r="H8" s="44">
        <v>13</v>
      </c>
      <c r="I8" s="44">
        <v>12.3</v>
      </c>
    </row>
    <row r="9" spans="1:9" ht="15.75" x14ac:dyDescent="0.2">
      <c r="A9" s="46"/>
      <c r="B9" s="47"/>
      <c r="C9" s="48"/>
      <c r="D9" s="46"/>
      <c r="E9" s="46"/>
      <c r="F9" s="46"/>
      <c r="G9" s="46"/>
      <c r="H9" s="46"/>
      <c r="I9" s="46"/>
    </row>
    <row r="10" spans="1:9" ht="15" x14ac:dyDescent="0.2">
      <c r="A10" s="46"/>
      <c r="C10" s="46"/>
      <c r="D10" s="46"/>
      <c r="E10" s="46"/>
      <c r="F10" s="46"/>
      <c r="G10" s="46"/>
      <c r="H10" s="46"/>
      <c r="I10" s="46"/>
    </row>
    <row r="11" spans="1:9" x14ac:dyDescent="0.2">
      <c r="A11" s="47"/>
      <c r="C11" s="47"/>
      <c r="D11" s="47"/>
      <c r="E11" s="47"/>
      <c r="F11" s="47"/>
      <c r="G11" s="47"/>
      <c r="H11" s="47"/>
      <c r="I11" s="47"/>
    </row>
    <row r="12" spans="1:9" x14ac:dyDescent="0.2">
      <c r="A12" s="47"/>
      <c r="C12" s="47"/>
      <c r="D12" s="47"/>
      <c r="E12" s="47"/>
      <c r="F12" s="47"/>
      <c r="G12" s="47"/>
      <c r="H12" s="47"/>
      <c r="I12" s="47"/>
    </row>
  </sheetData>
  <mergeCells count="13">
    <mergeCell ref="A1:I1"/>
    <mergeCell ref="A2:I2"/>
    <mergeCell ref="A3:I3"/>
    <mergeCell ref="F4:I4"/>
    <mergeCell ref="B7:C7"/>
    <mergeCell ref="D7:E7"/>
    <mergeCell ref="F7:G7"/>
    <mergeCell ref="H7:I7"/>
    <mergeCell ref="A5:A6"/>
    <mergeCell ref="B5:C5"/>
    <mergeCell ref="D5:E5"/>
    <mergeCell ref="F5:G5"/>
    <mergeCell ref="H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5"/>
  <sheetViews>
    <sheetView view="pageBreakPreview" topLeftCell="B1" zoomScale="75" zoomScaleNormal="85" zoomScaleSheetLayoutView="75" workbookViewId="0">
      <pane xSplit="1" ySplit="6" topLeftCell="C7" activePane="bottomRight" state="frozen"/>
      <selection activeCell="A3" sqref="A3:A4"/>
      <selection pane="topRight" activeCell="A3" sqref="A3:A4"/>
      <selection pane="bottomLeft" activeCell="A3" sqref="A3:A4"/>
      <selection pane="bottomRight" activeCell="C5" sqref="C5:C6"/>
    </sheetView>
  </sheetViews>
  <sheetFormatPr defaultRowHeight="12.75" x14ac:dyDescent="0.2"/>
  <cols>
    <col min="1" max="1" width="1.28515625" style="56" hidden="1" customWidth="1"/>
    <col min="2" max="2" width="32.5703125" style="56" customWidth="1"/>
    <col min="3" max="3" width="16.140625" style="56" customWidth="1"/>
    <col min="4" max="4" width="17.85546875" style="56" customWidth="1"/>
    <col min="5" max="5" width="16" style="56" customWidth="1"/>
    <col min="6" max="6" width="15.7109375" style="56" customWidth="1"/>
    <col min="7" max="7" width="9.140625" style="56"/>
    <col min="8" max="10" width="9.140625" style="56" customWidth="1"/>
    <col min="11" max="16384" width="9.140625" style="56"/>
  </cols>
  <sheetData>
    <row r="1" spans="1:6" s="49" customFormat="1" ht="10.5" customHeight="1" x14ac:dyDescent="0.25">
      <c r="F1" s="50"/>
    </row>
    <row r="2" spans="1:6" s="51" customFormat="1" ht="51" customHeight="1" x14ac:dyDescent="0.25">
      <c r="A2" s="232" t="s">
        <v>54</v>
      </c>
      <c r="B2" s="232"/>
      <c r="C2" s="232"/>
      <c r="D2" s="232"/>
      <c r="E2" s="232"/>
      <c r="F2" s="232"/>
    </row>
    <row r="3" spans="1:6" s="51" customFormat="1" ht="20.25" customHeight="1" x14ac:dyDescent="0.25">
      <c r="A3" s="52"/>
      <c r="B3" s="52"/>
      <c r="C3" s="52"/>
      <c r="D3" s="52"/>
      <c r="E3" s="52"/>
      <c r="F3" s="52"/>
    </row>
    <row r="4" spans="1:6" s="51" customFormat="1" ht="16.5" customHeight="1" x14ac:dyDescent="0.25">
      <c r="A4" s="52"/>
      <c r="B4" s="52"/>
      <c r="C4" s="52"/>
      <c r="D4" s="52"/>
      <c r="E4" s="52"/>
      <c r="F4" s="53" t="s">
        <v>55</v>
      </c>
    </row>
    <row r="5" spans="1:6" s="51" customFormat="1" ht="24.75" customHeight="1" x14ac:dyDescent="0.25">
      <c r="A5" s="52"/>
      <c r="B5" s="233"/>
      <c r="C5" s="234" t="s">
        <v>161</v>
      </c>
      <c r="D5" s="234" t="s">
        <v>162</v>
      </c>
      <c r="E5" s="234" t="s">
        <v>56</v>
      </c>
      <c r="F5" s="234"/>
    </row>
    <row r="6" spans="1:6" s="51" customFormat="1" ht="42" customHeight="1" x14ac:dyDescent="0.25">
      <c r="A6" s="54"/>
      <c r="B6" s="233"/>
      <c r="C6" s="234"/>
      <c r="D6" s="234"/>
      <c r="E6" s="70" t="s">
        <v>2</v>
      </c>
      <c r="F6" s="55" t="s">
        <v>10</v>
      </c>
    </row>
    <row r="7" spans="1:6" ht="18.75" x14ac:dyDescent="0.2">
      <c r="B7" s="89" t="s">
        <v>133</v>
      </c>
      <c r="C7" s="90">
        <f>SUM(C8:C25)</f>
        <v>1518</v>
      </c>
      <c r="D7" s="90">
        <f>SUM(D8:D25)</f>
        <v>2336</v>
      </c>
      <c r="E7" s="91">
        <f>ROUND(D7/C7*100,1)</f>
        <v>153.9</v>
      </c>
      <c r="F7" s="90">
        <f t="shared" ref="F7:F25" si="0">D7-C7</f>
        <v>818</v>
      </c>
    </row>
    <row r="8" spans="1:6" ht="18.75" x14ac:dyDescent="0.3">
      <c r="B8" s="92" t="s">
        <v>134</v>
      </c>
      <c r="C8" s="93">
        <v>0</v>
      </c>
      <c r="D8" s="93">
        <v>15</v>
      </c>
      <c r="E8" s="94">
        <v>0</v>
      </c>
      <c r="F8" s="95">
        <f t="shared" si="0"/>
        <v>15</v>
      </c>
    </row>
    <row r="9" spans="1:6" ht="18.75" x14ac:dyDescent="0.3">
      <c r="B9" s="92" t="s">
        <v>135</v>
      </c>
      <c r="C9" s="93">
        <v>15</v>
      </c>
      <c r="D9" s="93">
        <v>26</v>
      </c>
      <c r="E9" s="96">
        <f t="shared" ref="E9" si="1">ROUND(D9/C9*100,1)</f>
        <v>173.3</v>
      </c>
      <c r="F9" s="95">
        <f t="shared" si="0"/>
        <v>11</v>
      </c>
    </row>
    <row r="10" spans="1:6" ht="18.75" x14ac:dyDescent="0.3">
      <c r="B10" s="92" t="s">
        <v>136</v>
      </c>
      <c r="C10" s="93">
        <v>15</v>
      </c>
      <c r="D10" s="93">
        <v>0</v>
      </c>
      <c r="E10" s="94">
        <v>0</v>
      </c>
      <c r="F10" s="95">
        <f t="shared" si="0"/>
        <v>-15</v>
      </c>
    </row>
    <row r="11" spans="1:6" ht="18.75" x14ac:dyDescent="0.3">
      <c r="B11" s="92" t="s">
        <v>137</v>
      </c>
      <c r="C11" s="93">
        <v>0</v>
      </c>
      <c r="D11" s="93">
        <v>0</v>
      </c>
      <c r="E11" s="94">
        <v>0</v>
      </c>
      <c r="F11" s="95">
        <f t="shared" si="0"/>
        <v>0</v>
      </c>
    </row>
    <row r="12" spans="1:6" ht="18.75" x14ac:dyDescent="0.3">
      <c r="B12" s="92" t="s">
        <v>138</v>
      </c>
      <c r="C12" s="93">
        <v>0</v>
      </c>
      <c r="D12" s="93">
        <v>0</v>
      </c>
      <c r="E12" s="94">
        <v>0</v>
      </c>
      <c r="F12" s="95">
        <f t="shared" si="0"/>
        <v>0</v>
      </c>
    </row>
    <row r="13" spans="1:6" ht="18.75" x14ac:dyDescent="0.3">
      <c r="B13" s="92" t="s">
        <v>139</v>
      </c>
      <c r="C13" s="93">
        <v>21</v>
      </c>
      <c r="D13" s="93">
        <v>270</v>
      </c>
      <c r="E13" s="96">
        <f t="shared" ref="E13:E25" si="2">ROUND(D13/C13*100,1)</f>
        <v>1285.7</v>
      </c>
      <c r="F13" s="95">
        <f t="shared" si="0"/>
        <v>249</v>
      </c>
    </row>
    <row r="14" spans="1:6" ht="18.75" x14ac:dyDescent="0.3">
      <c r="B14" s="92" t="s">
        <v>140</v>
      </c>
      <c r="C14" s="93">
        <v>139</v>
      </c>
      <c r="D14" s="93">
        <v>14</v>
      </c>
      <c r="E14" s="94">
        <f>ROUND(D14/C14*100,1)</f>
        <v>10.1</v>
      </c>
      <c r="F14" s="95">
        <f t="shared" si="0"/>
        <v>-125</v>
      </c>
    </row>
    <row r="15" spans="1:6" ht="18.75" x14ac:dyDescent="0.3">
      <c r="B15" s="92" t="s">
        <v>141</v>
      </c>
      <c r="C15" s="93">
        <v>354</v>
      </c>
      <c r="D15" s="93">
        <v>54</v>
      </c>
      <c r="E15" s="96">
        <f>ROUND(D15/C15*100,1)</f>
        <v>15.3</v>
      </c>
      <c r="F15" s="95">
        <f t="shared" si="0"/>
        <v>-300</v>
      </c>
    </row>
    <row r="16" spans="1:6" ht="18.75" x14ac:dyDescent="0.3">
      <c r="B16" s="97" t="s">
        <v>142</v>
      </c>
      <c r="C16" s="93">
        <v>0</v>
      </c>
      <c r="D16" s="93">
        <v>0</v>
      </c>
      <c r="E16" s="94">
        <v>0</v>
      </c>
      <c r="F16" s="95">
        <f t="shared" si="0"/>
        <v>0</v>
      </c>
    </row>
    <row r="17" spans="2:6" ht="18.75" x14ac:dyDescent="0.3">
      <c r="B17" s="92" t="s">
        <v>143</v>
      </c>
      <c r="C17" s="93">
        <v>0</v>
      </c>
      <c r="D17" s="93">
        <v>0</v>
      </c>
      <c r="E17" s="94">
        <v>0</v>
      </c>
      <c r="F17" s="95">
        <f t="shared" si="0"/>
        <v>0</v>
      </c>
    </row>
    <row r="18" spans="2:6" ht="18.75" x14ac:dyDescent="0.3">
      <c r="B18" s="92" t="s">
        <v>144</v>
      </c>
      <c r="C18" s="93">
        <v>5</v>
      </c>
      <c r="D18" s="93">
        <v>59</v>
      </c>
      <c r="E18" s="96">
        <f t="shared" si="2"/>
        <v>1180</v>
      </c>
      <c r="F18" s="95">
        <f t="shared" si="0"/>
        <v>54</v>
      </c>
    </row>
    <row r="19" spans="2:6" ht="18.75" x14ac:dyDescent="0.3">
      <c r="B19" s="92" t="s">
        <v>145</v>
      </c>
      <c r="C19" s="93">
        <v>262</v>
      </c>
      <c r="D19" s="93">
        <v>128</v>
      </c>
      <c r="E19" s="96">
        <f t="shared" si="2"/>
        <v>48.9</v>
      </c>
      <c r="F19" s="95">
        <f t="shared" si="0"/>
        <v>-134</v>
      </c>
    </row>
    <row r="20" spans="2:6" ht="18.75" x14ac:dyDescent="0.3">
      <c r="B20" s="92" t="s">
        <v>146</v>
      </c>
      <c r="C20" s="93">
        <v>0</v>
      </c>
      <c r="D20" s="93">
        <v>171</v>
      </c>
      <c r="E20" s="94">
        <v>0</v>
      </c>
      <c r="F20" s="95">
        <f t="shared" si="0"/>
        <v>171</v>
      </c>
    </row>
    <row r="21" spans="2:6" ht="18.75" x14ac:dyDescent="0.3">
      <c r="B21" s="92" t="s">
        <v>147</v>
      </c>
      <c r="C21" s="93">
        <v>0</v>
      </c>
      <c r="D21" s="93">
        <v>27</v>
      </c>
      <c r="E21" s="94">
        <v>0</v>
      </c>
      <c r="F21" s="95">
        <f t="shared" si="0"/>
        <v>27</v>
      </c>
    </row>
    <row r="22" spans="2:6" ht="18.75" x14ac:dyDescent="0.3">
      <c r="B22" s="92" t="s">
        <v>148</v>
      </c>
      <c r="C22" s="93">
        <v>101</v>
      </c>
      <c r="D22" s="93">
        <v>735</v>
      </c>
      <c r="E22" s="96">
        <f t="shared" si="2"/>
        <v>727.7</v>
      </c>
      <c r="F22" s="95">
        <f t="shared" si="0"/>
        <v>634</v>
      </c>
    </row>
    <row r="23" spans="2:6" ht="18.75" x14ac:dyDescent="0.3">
      <c r="B23" s="92" t="s">
        <v>149</v>
      </c>
      <c r="C23" s="93">
        <v>62</v>
      </c>
      <c r="D23" s="93">
        <v>95</v>
      </c>
      <c r="E23" s="94">
        <f t="shared" si="2"/>
        <v>153.19999999999999</v>
      </c>
      <c r="F23" s="95">
        <f t="shared" si="0"/>
        <v>33</v>
      </c>
    </row>
    <row r="24" spans="2:6" ht="18.75" x14ac:dyDescent="0.3">
      <c r="B24" s="92" t="s">
        <v>150</v>
      </c>
      <c r="C24" s="93">
        <v>230</v>
      </c>
      <c r="D24" s="93">
        <v>575</v>
      </c>
      <c r="E24" s="96">
        <f t="shared" si="2"/>
        <v>250</v>
      </c>
      <c r="F24" s="95">
        <f t="shared" si="0"/>
        <v>345</v>
      </c>
    </row>
    <row r="25" spans="2:6" ht="18.75" x14ac:dyDescent="0.3">
      <c r="B25" s="92" t="s">
        <v>151</v>
      </c>
      <c r="C25" s="93">
        <v>314</v>
      </c>
      <c r="D25" s="93">
        <v>167</v>
      </c>
      <c r="E25" s="96">
        <f t="shared" si="2"/>
        <v>53.2</v>
      </c>
      <c r="F25" s="95">
        <f t="shared" si="0"/>
        <v>-147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7"/>
  <sheetViews>
    <sheetView tabSelected="1" view="pageBreakPreview" zoomScale="70" zoomScaleNormal="75" zoomScaleSheetLayoutView="70" workbookViewId="0">
      <selection activeCell="H12" sqref="H12"/>
    </sheetView>
  </sheetViews>
  <sheetFormatPr defaultColWidth="8.85546875" defaultRowHeight="12.75" x14ac:dyDescent="0.2"/>
  <cols>
    <col min="1" max="1" width="45.5703125" style="23" customWidth="1"/>
    <col min="2" max="3" width="14" style="23" customWidth="1"/>
    <col min="4" max="4" width="10.5703125" style="23" customWidth="1"/>
    <col min="5" max="5" width="11.5703125" style="23" customWidth="1"/>
    <col min="6" max="16384" width="8.85546875" style="23"/>
  </cols>
  <sheetData>
    <row r="1" spans="1:5" s="19" customFormat="1" ht="65.25" customHeight="1" x14ac:dyDescent="0.3">
      <c r="A1" s="235" t="s">
        <v>62</v>
      </c>
      <c r="B1" s="235"/>
      <c r="C1" s="235"/>
      <c r="D1" s="235"/>
      <c r="E1" s="235"/>
    </row>
    <row r="2" spans="1:5" s="19" customFormat="1" ht="21.75" customHeight="1" x14ac:dyDescent="0.3">
      <c r="A2" s="236" t="s">
        <v>13</v>
      </c>
      <c r="B2" s="236"/>
      <c r="C2" s="236"/>
      <c r="D2" s="236"/>
      <c r="E2" s="236"/>
    </row>
    <row r="3" spans="1:5" s="21" customFormat="1" ht="12" customHeight="1" x14ac:dyDescent="0.2">
      <c r="A3" s="20"/>
      <c r="B3" s="20"/>
      <c r="C3" s="20"/>
      <c r="D3" s="20"/>
      <c r="E3" s="20"/>
    </row>
    <row r="4" spans="1:5" s="21" customFormat="1" ht="21" customHeight="1" x14ac:dyDescent="0.2">
      <c r="A4" s="237"/>
      <c r="B4" s="234" t="s">
        <v>161</v>
      </c>
      <c r="C4" s="234" t="s">
        <v>162</v>
      </c>
      <c r="D4" s="239" t="s">
        <v>56</v>
      </c>
      <c r="E4" s="239"/>
    </row>
    <row r="5" spans="1:5" s="21" customFormat="1" ht="40.5" customHeight="1" x14ac:dyDescent="0.2">
      <c r="A5" s="238"/>
      <c r="B5" s="234"/>
      <c r="C5" s="234"/>
      <c r="D5" s="62" t="s">
        <v>2</v>
      </c>
      <c r="E5" s="58" t="s">
        <v>57</v>
      </c>
    </row>
    <row r="6" spans="1:5" s="22" customFormat="1" ht="26.25" customHeight="1" x14ac:dyDescent="0.25">
      <c r="A6" s="58" t="s">
        <v>14</v>
      </c>
      <c r="B6" s="73">
        <v>1518</v>
      </c>
      <c r="C6" s="74">
        <v>2336</v>
      </c>
      <c r="D6" s="91">
        <f t="shared" ref="D6:D23" si="0">ROUND(C6/B6*100,1)</f>
        <v>153.9</v>
      </c>
      <c r="E6" s="90">
        <f t="shared" ref="E6:E25" si="1">C6-B6</f>
        <v>818</v>
      </c>
    </row>
    <row r="7" spans="1:5" ht="39.75" customHeight="1" x14ac:dyDescent="0.2">
      <c r="A7" s="63" t="s">
        <v>15</v>
      </c>
      <c r="B7" s="60">
        <v>106</v>
      </c>
      <c r="C7" s="60">
        <v>89</v>
      </c>
      <c r="D7" s="96">
        <f t="shared" si="0"/>
        <v>84</v>
      </c>
      <c r="E7" s="95">
        <f t="shared" si="1"/>
        <v>-17</v>
      </c>
    </row>
    <row r="8" spans="1:5" ht="44.25" customHeight="1" x14ac:dyDescent="0.2">
      <c r="A8" s="63" t="s">
        <v>16</v>
      </c>
      <c r="B8" s="60">
        <v>121</v>
      </c>
      <c r="C8" s="60">
        <v>83</v>
      </c>
      <c r="D8" s="96">
        <f t="shared" si="0"/>
        <v>68.599999999999994</v>
      </c>
      <c r="E8" s="95">
        <f t="shared" si="1"/>
        <v>-38</v>
      </c>
    </row>
    <row r="9" spans="1:5" s="24" customFormat="1" ht="24" customHeight="1" x14ac:dyDescent="0.25">
      <c r="A9" s="63" t="s">
        <v>17</v>
      </c>
      <c r="B9" s="60">
        <v>6</v>
      </c>
      <c r="C9" s="60">
        <v>190</v>
      </c>
      <c r="D9" s="96">
        <f t="shared" si="0"/>
        <v>3166.7</v>
      </c>
      <c r="E9" s="95">
        <f t="shared" si="1"/>
        <v>184</v>
      </c>
    </row>
    <row r="10" spans="1:5" ht="43.5" customHeight="1" x14ac:dyDescent="0.2">
      <c r="A10" s="63" t="s">
        <v>18</v>
      </c>
      <c r="B10" s="60">
        <v>0</v>
      </c>
      <c r="C10" s="60">
        <v>266</v>
      </c>
      <c r="D10" s="94">
        <v>0</v>
      </c>
      <c r="E10" s="95">
        <f t="shared" si="1"/>
        <v>266</v>
      </c>
    </row>
    <row r="11" spans="1:5" ht="42" customHeight="1" x14ac:dyDescent="0.2">
      <c r="A11" s="63" t="s">
        <v>19</v>
      </c>
      <c r="B11" s="60">
        <v>0</v>
      </c>
      <c r="C11" s="60">
        <v>0</v>
      </c>
      <c r="D11" s="94">
        <v>0</v>
      </c>
      <c r="E11" s="95">
        <f t="shared" si="1"/>
        <v>0</v>
      </c>
    </row>
    <row r="12" spans="1:5" ht="19.5" customHeight="1" x14ac:dyDescent="0.2">
      <c r="A12" s="63" t="s">
        <v>20</v>
      </c>
      <c r="B12" s="60">
        <v>5</v>
      </c>
      <c r="C12" s="60">
        <v>13</v>
      </c>
      <c r="D12" s="96">
        <f t="shared" si="0"/>
        <v>260</v>
      </c>
      <c r="E12" s="95">
        <f t="shared" si="1"/>
        <v>8</v>
      </c>
    </row>
    <row r="13" spans="1:5" ht="41.25" customHeight="1" x14ac:dyDescent="0.2">
      <c r="A13" s="63" t="s">
        <v>21</v>
      </c>
      <c r="B13" s="60">
        <v>0</v>
      </c>
      <c r="C13" s="60">
        <v>7</v>
      </c>
      <c r="D13" s="94">
        <v>0</v>
      </c>
      <c r="E13" s="95">
        <f t="shared" si="1"/>
        <v>7</v>
      </c>
    </row>
    <row r="14" spans="1:5" ht="41.25" customHeight="1" x14ac:dyDescent="0.2">
      <c r="A14" s="63" t="s">
        <v>22</v>
      </c>
      <c r="B14" s="60">
        <v>33</v>
      </c>
      <c r="C14" s="60">
        <v>0</v>
      </c>
      <c r="D14" s="94">
        <v>0</v>
      </c>
      <c r="E14" s="95">
        <f t="shared" si="1"/>
        <v>-33</v>
      </c>
    </row>
    <row r="15" spans="1:5" ht="42" customHeight="1" x14ac:dyDescent="0.2">
      <c r="A15" s="63" t="s">
        <v>23</v>
      </c>
      <c r="B15" s="60">
        <v>0</v>
      </c>
      <c r="C15" s="60">
        <v>0</v>
      </c>
      <c r="D15" s="94">
        <v>0</v>
      </c>
      <c r="E15" s="95">
        <f t="shared" si="1"/>
        <v>0</v>
      </c>
    </row>
    <row r="16" spans="1:5" ht="23.25" customHeight="1" x14ac:dyDescent="0.2">
      <c r="A16" s="63" t="s">
        <v>24</v>
      </c>
      <c r="B16" s="60">
        <v>86</v>
      </c>
      <c r="C16" s="60">
        <v>0</v>
      </c>
      <c r="D16" s="94">
        <v>0</v>
      </c>
      <c r="E16" s="95">
        <f t="shared" si="1"/>
        <v>-86</v>
      </c>
    </row>
    <row r="17" spans="1:5" ht="22.5" customHeight="1" x14ac:dyDescent="0.2">
      <c r="A17" s="63" t="s">
        <v>25</v>
      </c>
      <c r="B17" s="60">
        <v>0</v>
      </c>
      <c r="C17" s="60">
        <v>3</v>
      </c>
      <c r="D17" s="94">
        <v>0</v>
      </c>
      <c r="E17" s="95">
        <f t="shared" si="1"/>
        <v>3</v>
      </c>
    </row>
    <row r="18" spans="1:5" ht="22.5" customHeight="1" x14ac:dyDescent="0.2">
      <c r="A18" s="63" t="s">
        <v>26</v>
      </c>
      <c r="B18" s="60">
        <v>145</v>
      </c>
      <c r="C18" s="60">
        <v>10</v>
      </c>
      <c r="D18" s="96">
        <f t="shared" si="0"/>
        <v>6.9</v>
      </c>
      <c r="E18" s="95">
        <f t="shared" si="1"/>
        <v>-135</v>
      </c>
    </row>
    <row r="19" spans="1:5" ht="38.25" customHeight="1" x14ac:dyDescent="0.2">
      <c r="A19" s="63" t="s">
        <v>27</v>
      </c>
      <c r="B19" s="60">
        <v>0</v>
      </c>
      <c r="C19" s="60">
        <v>0</v>
      </c>
      <c r="D19" s="94">
        <v>0</v>
      </c>
      <c r="E19" s="95">
        <f t="shared" si="1"/>
        <v>0</v>
      </c>
    </row>
    <row r="20" spans="1:5" ht="35.25" customHeight="1" x14ac:dyDescent="0.2">
      <c r="A20" s="63" t="s">
        <v>28</v>
      </c>
      <c r="B20" s="60">
        <v>1</v>
      </c>
      <c r="C20" s="60">
        <v>9</v>
      </c>
      <c r="D20" s="96">
        <f t="shared" si="0"/>
        <v>900</v>
      </c>
      <c r="E20" s="95">
        <f t="shared" si="1"/>
        <v>8</v>
      </c>
    </row>
    <row r="21" spans="1:5" ht="41.25" customHeight="1" x14ac:dyDescent="0.2">
      <c r="A21" s="63" t="s">
        <v>29</v>
      </c>
      <c r="B21" s="60">
        <v>439</v>
      </c>
      <c r="C21" s="60">
        <v>522</v>
      </c>
      <c r="D21" s="96">
        <f t="shared" si="0"/>
        <v>118.9</v>
      </c>
      <c r="E21" s="95">
        <f t="shared" si="1"/>
        <v>83</v>
      </c>
    </row>
    <row r="22" spans="1:5" ht="19.5" customHeight="1" x14ac:dyDescent="0.2">
      <c r="A22" s="63" t="s">
        <v>30</v>
      </c>
      <c r="B22" s="60">
        <v>127</v>
      </c>
      <c r="C22" s="60">
        <v>243</v>
      </c>
      <c r="D22" s="96">
        <f t="shared" si="0"/>
        <v>191.3</v>
      </c>
      <c r="E22" s="95">
        <f t="shared" si="1"/>
        <v>116</v>
      </c>
    </row>
    <row r="23" spans="1:5" ht="39" customHeight="1" x14ac:dyDescent="0.2">
      <c r="A23" s="63" t="s">
        <v>31</v>
      </c>
      <c r="B23" s="60">
        <v>440</v>
      </c>
      <c r="C23" s="60">
        <v>895</v>
      </c>
      <c r="D23" s="96">
        <f t="shared" si="0"/>
        <v>203.4</v>
      </c>
      <c r="E23" s="95">
        <f t="shared" si="1"/>
        <v>455</v>
      </c>
    </row>
    <row r="24" spans="1:5" ht="38.25" customHeight="1" x14ac:dyDescent="0.2">
      <c r="A24" s="63" t="s">
        <v>32</v>
      </c>
      <c r="B24" s="60">
        <v>0</v>
      </c>
      <c r="C24" s="60">
        <v>6</v>
      </c>
      <c r="D24" s="94">
        <v>0</v>
      </c>
      <c r="E24" s="95">
        <f t="shared" si="1"/>
        <v>6</v>
      </c>
    </row>
    <row r="25" spans="1:5" ht="22.5" customHeight="1" x14ac:dyDescent="0.2">
      <c r="A25" s="63" t="s">
        <v>33</v>
      </c>
      <c r="B25" s="60">
        <v>9</v>
      </c>
      <c r="C25" s="60">
        <v>0</v>
      </c>
      <c r="D25" s="94">
        <v>0</v>
      </c>
      <c r="E25" s="95">
        <f t="shared" si="1"/>
        <v>-9</v>
      </c>
    </row>
    <row r="26" spans="1:5" x14ac:dyDescent="0.2">
      <c r="A26" s="25"/>
      <c r="B26" s="25"/>
      <c r="C26" s="25"/>
      <c r="D26" s="25"/>
      <c r="E26" s="25"/>
    </row>
    <row r="27" spans="1:5" x14ac:dyDescent="0.2">
      <c r="A27" s="25"/>
      <c r="B27" s="25"/>
      <c r="C27" s="25"/>
      <c r="D27" s="25"/>
      <c r="E27" s="25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21"/>
  <sheetViews>
    <sheetView view="pageBreakPreview" zoomScale="75" zoomScaleNormal="75" zoomScaleSheetLayoutView="75" workbookViewId="0">
      <selection activeCell="E14" sqref="E14"/>
    </sheetView>
  </sheetViews>
  <sheetFormatPr defaultColWidth="8.85546875" defaultRowHeight="12.75" x14ac:dyDescent="0.2"/>
  <cols>
    <col min="1" max="1" width="52.85546875" style="23" customWidth="1"/>
    <col min="2" max="4" width="19.5703125" style="23" customWidth="1"/>
    <col min="5" max="5" width="18.5703125" style="23" customWidth="1"/>
    <col min="6" max="6" width="10.85546875" style="23" bestFit="1" customWidth="1"/>
    <col min="7" max="16384" width="8.85546875" style="23"/>
  </cols>
  <sheetData>
    <row r="1" spans="1:14" s="19" customFormat="1" ht="26.25" customHeight="1" x14ac:dyDescent="0.3">
      <c r="A1" s="240" t="s">
        <v>63</v>
      </c>
      <c r="B1" s="240"/>
      <c r="C1" s="240"/>
      <c r="D1" s="240"/>
      <c r="E1" s="240"/>
    </row>
    <row r="2" spans="1:14" s="19" customFormat="1" ht="24" customHeight="1" x14ac:dyDescent="0.3">
      <c r="A2" s="241" t="s">
        <v>34</v>
      </c>
      <c r="B2" s="241"/>
      <c r="C2" s="241"/>
      <c r="D2" s="241"/>
      <c r="E2" s="241"/>
    </row>
    <row r="3" spans="1:14" s="19" customFormat="1" ht="17.25" customHeight="1" x14ac:dyDescent="0.35">
      <c r="A3" s="57"/>
      <c r="B3" s="57"/>
      <c r="C3" s="57"/>
      <c r="D3" s="57"/>
      <c r="E3" s="57"/>
    </row>
    <row r="4" spans="1:14" s="21" customFormat="1" ht="25.5" customHeight="1" x14ac:dyDescent="0.2">
      <c r="A4" s="242"/>
      <c r="B4" s="234" t="s">
        <v>161</v>
      </c>
      <c r="C4" s="234" t="s">
        <v>162</v>
      </c>
      <c r="D4" s="243" t="s">
        <v>56</v>
      </c>
      <c r="E4" s="243"/>
    </row>
    <row r="5" spans="1:14" s="21" customFormat="1" ht="37.5" customHeight="1" x14ac:dyDescent="0.2">
      <c r="A5" s="242"/>
      <c r="B5" s="234"/>
      <c r="C5" s="234"/>
      <c r="D5" s="59" t="s">
        <v>2</v>
      </c>
      <c r="E5" s="59" t="s">
        <v>57</v>
      </c>
    </row>
    <row r="6" spans="1:14" s="27" customFormat="1" ht="34.5" customHeight="1" x14ac:dyDescent="0.25">
      <c r="A6" s="64" t="s">
        <v>14</v>
      </c>
      <c r="B6" s="26">
        <v>1518</v>
      </c>
      <c r="C6" s="26">
        <v>2336</v>
      </c>
      <c r="D6" s="91">
        <f t="shared" ref="D6:D15" si="0">ROUND(C6/B6*100,1)</f>
        <v>153.9</v>
      </c>
      <c r="E6" s="90">
        <f t="shared" ref="E6:E15" si="1">C6-B6</f>
        <v>818</v>
      </c>
      <c r="F6" s="28"/>
    </row>
    <row r="7" spans="1:14" ht="51" customHeight="1" x14ac:dyDescent="0.2">
      <c r="A7" s="65" t="s">
        <v>35</v>
      </c>
      <c r="B7" s="29">
        <v>304</v>
      </c>
      <c r="C7" s="29">
        <v>292</v>
      </c>
      <c r="D7" s="96">
        <f t="shared" si="0"/>
        <v>96.1</v>
      </c>
      <c r="E7" s="95">
        <f t="shared" si="1"/>
        <v>-12</v>
      </c>
      <c r="F7" s="28"/>
      <c r="G7" s="30"/>
    </row>
    <row r="8" spans="1:14" ht="35.25" customHeight="1" x14ac:dyDescent="0.2">
      <c r="A8" s="65" t="s">
        <v>36</v>
      </c>
      <c r="B8" s="29">
        <v>315</v>
      </c>
      <c r="C8" s="29">
        <v>606</v>
      </c>
      <c r="D8" s="96">
        <f t="shared" si="0"/>
        <v>192.4</v>
      </c>
      <c r="E8" s="95">
        <f t="shared" si="1"/>
        <v>291</v>
      </c>
      <c r="F8" s="28"/>
      <c r="G8" s="30"/>
    </row>
    <row r="9" spans="1:14" s="24" customFormat="1" ht="25.5" customHeight="1" x14ac:dyDescent="0.2">
      <c r="A9" s="65" t="s">
        <v>37</v>
      </c>
      <c r="B9" s="29">
        <v>177</v>
      </c>
      <c r="C9" s="29">
        <v>527</v>
      </c>
      <c r="D9" s="96">
        <f t="shared" si="0"/>
        <v>297.7</v>
      </c>
      <c r="E9" s="95">
        <f t="shared" si="1"/>
        <v>350</v>
      </c>
      <c r="F9" s="28"/>
      <c r="G9" s="30"/>
    </row>
    <row r="10" spans="1:14" ht="36.75" customHeight="1" x14ac:dyDescent="0.2">
      <c r="A10" s="65" t="s">
        <v>38</v>
      </c>
      <c r="B10" s="29">
        <v>38</v>
      </c>
      <c r="C10" s="29">
        <v>78</v>
      </c>
      <c r="D10" s="96">
        <f t="shared" si="0"/>
        <v>205.3</v>
      </c>
      <c r="E10" s="95">
        <f t="shared" si="1"/>
        <v>40</v>
      </c>
      <c r="F10" s="28"/>
      <c r="G10" s="30"/>
    </row>
    <row r="11" spans="1:14" ht="28.5" customHeight="1" x14ac:dyDescent="0.2">
      <c r="A11" s="65" t="s">
        <v>39</v>
      </c>
      <c r="B11" s="29">
        <v>297</v>
      </c>
      <c r="C11" s="29">
        <v>259</v>
      </c>
      <c r="D11" s="96">
        <f t="shared" si="0"/>
        <v>87.2</v>
      </c>
      <c r="E11" s="95">
        <f t="shared" si="1"/>
        <v>-38</v>
      </c>
      <c r="F11" s="28"/>
      <c r="G11" s="30"/>
    </row>
    <row r="12" spans="1:14" ht="59.25" customHeight="1" x14ac:dyDescent="0.2">
      <c r="A12" s="65" t="s">
        <v>40</v>
      </c>
      <c r="B12" s="29">
        <v>0</v>
      </c>
      <c r="C12" s="29">
        <v>4</v>
      </c>
      <c r="D12" s="94">
        <v>0</v>
      </c>
      <c r="E12" s="95">
        <f t="shared" si="1"/>
        <v>4</v>
      </c>
      <c r="F12" s="28"/>
      <c r="G12" s="30"/>
    </row>
    <row r="13" spans="1:14" ht="30.75" customHeight="1" x14ac:dyDescent="0.2">
      <c r="A13" s="65" t="s">
        <v>41</v>
      </c>
      <c r="B13" s="29">
        <v>109</v>
      </c>
      <c r="C13" s="29">
        <v>313</v>
      </c>
      <c r="D13" s="96">
        <f t="shared" si="0"/>
        <v>287.2</v>
      </c>
      <c r="E13" s="95">
        <f t="shared" si="1"/>
        <v>204</v>
      </c>
      <c r="F13" s="28"/>
      <c r="G13" s="30"/>
      <c r="N13" s="31"/>
    </row>
    <row r="14" spans="1:14" ht="75" customHeight="1" x14ac:dyDescent="0.2">
      <c r="A14" s="65" t="s">
        <v>42</v>
      </c>
      <c r="B14" s="29">
        <v>126</v>
      </c>
      <c r="C14" s="29">
        <v>148</v>
      </c>
      <c r="D14" s="96">
        <f t="shared" si="0"/>
        <v>117.5</v>
      </c>
      <c r="E14" s="95">
        <f t="shared" si="1"/>
        <v>22</v>
      </c>
      <c r="F14" s="28"/>
      <c r="G14" s="30"/>
      <c r="N14" s="31"/>
    </row>
    <row r="15" spans="1:14" ht="33" customHeight="1" x14ac:dyDescent="0.2">
      <c r="A15" s="65" t="s">
        <v>43</v>
      </c>
      <c r="B15" s="29">
        <v>152</v>
      </c>
      <c r="C15" s="29">
        <v>109</v>
      </c>
      <c r="D15" s="96">
        <f t="shared" si="0"/>
        <v>71.7</v>
      </c>
      <c r="E15" s="95">
        <f t="shared" si="1"/>
        <v>-43</v>
      </c>
      <c r="F15" s="28"/>
      <c r="G15" s="30"/>
      <c r="N15" s="31"/>
    </row>
    <row r="16" spans="1:14" x14ac:dyDescent="0.2">
      <c r="A16" s="25"/>
      <c r="B16" s="25"/>
      <c r="C16" s="25"/>
      <c r="D16" s="25"/>
      <c r="E16" s="25"/>
      <c r="N16" s="31"/>
    </row>
    <row r="17" spans="1:14" x14ac:dyDescent="0.2">
      <c r="A17" s="25"/>
      <c r="B17" s="25"/>
      <c r="C17" s="25"/>
      <c r="D17" s="25"/>
      <c r="E17" s="25"/>
      <c r="N17" s="31"/>
    </row>
    <row r="18" spans="1:14" x14ac:dyDescent="0.2">
      <c r="N18" s="31"/>
    </row>
    <row r="19" spans="1:14" x14ac:dyDescent="0.2">
      <c r="N19" s="31"/>
    </row>
    <row r="20" spans="1:14" x14ac:dyDescent="0.2">
      <c r="N20" s="31"/>
    </row>
    <row r="21" spans="1:14" x14ac:dyDescent="0.2">
      <c r="N21" s="31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70" zoomScaleNormal="100" zoomScaleSheetLayoutView="70" workbookViewId="0">
      <pane xSplit="1" ySplit="4" topLeftCell="B5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RowHeight="12.75" x14ac:dyDescent="0.2"/>
  <cols>
    <col min="1" max="1" width="69.7109375" style="149" customWidth="1"/>
    <col min="2" max="2" width="13" style="149" customWidth="1"/>
    <col min="3" max="3" width="12.28515625" style="149" customWidth="1"/>
    <col min="4" max="4" width="10.42578125" style="149" customWidth="1"/>
    <col min="5" max="5" width="15.42578125" style="149" customWidth="1"/>
    <col min="6" max="6" width="7.5703125" style="149" customWidth="1"/>
    <col min="7" max="7" width="7.5703125" style="66" customWidth="1"/>
    <col min="8" max="16384" width="9.140625" style="66"/>
  </cols>
  <sheetData>
    <row r="1" spans="1:7" ht="31.5" customHeight="1" x14ac:dyDescent="0.4">
      <c r="A1" s="246" t="s">
        <v>157</v>
      </c>
      <c r="B1" s="246"/>
      <c r="C1" s="246"/>
      <c r="D1" s="246"/>
      <c r="E1" s="246"/>
    </row>
    <row r="2" spans="1:7" ht="57" customHeight="1" x14ac:dyDescent="0.45">
      <c r="A2" s="247" t="s">
        <v>163</v>
      </c>
      <c r="B2" s="247"/>
      <c r="C2" s="247"/>
      <c r="D2" s="247"/>
      <c r="E2" s="247"/>
      <c r="F2" s="208"/>
      <c r="G2" s="80"/>
    </row>
    <row r="3" spans="1:7" ht="13.5" customHeight="1" x14ac:dyDescent="0.2">
      <c r="A3" s="248" t="s">
        <v>0</v>
      </c>
      <c r="B3" s="249" t="s">
        <v>68</v>
      </c>
      <c r="C3" s="249" t="s">
        <v>82</v>
      </c>
      <c r="D3" s="250" t="s">
        <v>1</v>
      </c>
      <c r="E3" s="250"/>
    </row>
    <row r="4" spans="1:7" ht="28.5" customHeight="1" x14ac:dyDescent="0.2">
      <c r="A4" s="248"/>
      <c r="B4" s="249"/>
      <c r="C4" s="249"/>
      <c r="D4" s="202" t="s">
        <v>2</v>
      </c>
      <c r="E4" s="100" t="s">
        <v>3</v>
      </c>
    </row>
    <row r="5" spans="1:7" ht="19.5" customHeight="1" x14ac:dyDescent="0.2">
      <c r="A5" s="101" t="s">
        <v>85</v>
      </c>
      <c r="B5" s="102">
        <v>19.762</v>
      </c>
      <c r="C5" s="102">
        <v>18.821999999999999</v>
      </c>
      <c r="D5" s="103">
        <f>ROUND(C5/B5*100,1)</f>
        <v>95.2</v>
      </c>
      <c r="E5" s="104">
        <f t="shared" ref="E5:E12" si="0">C5-B5</f>
        <v>-0.94000000000000128</v>
      </c>
    </row>
    <row r="6" spans="1:7" ht="19.5" customHeight="1" x14ac:dyDescent="0.2">
      <c r="A6" s="105" t="s">
        <v>86</v>
      </c>
      <c r="B6" s="106">
        <v>11.583</v>
      </c>
      <c r="C6" s="106">
        <v>10.988</v>
      </c>
      <c r="D6" s="107">
        <f t="shared" ref="D6:D10" si="1">ROUND(C6/B6*100,1)</f>
        <v>94.9</v>
      </c>
      <c r="E6" s="108">
        <f>C6-B6</f>
        <v>-0.59500000000000064</v>
      </c>
    </row>
    <row r="7" spans="1:7" ht="37.5" x14ac:dyDescent="0.2">
      <c r="A7" s="109" t="s">
        <v>87</v>
      </c>
      <c r="B7" s="110">
        <v>14.048</v>
      </c>
      <c r="C7" s="110">
        <v>14.722</v>
      </c>
      <c r="D7" s="111">
        <f t="shared" si="1"/>
        <v>104.8</v>
      </c>
      <c r="E7" s="111">
        <f t="shared" si="0"/>
        <v>0.67399999999999949</v>
      </c>
      <c r="F7" s="209"/>
      <c r="G7" s="77"/>
    </row>
    <row r="8" spans="1:7" ht="19.5" customHeight="1" x14ac:dyDescent="0.2">
      <c r="A8" s="112" t="s">
        <v>88</v>
      </c>
      <c r="B8" s="113">
        <v>8.4160000000000004</v>
      </c>
      <c r="C8" s="113">
        <v>8.9120000000000008</v>
      </c>
      <c r="D8" s="111">
        <f t="shared" si="1"/>
        <v>105.9</v>
      </c>
      <c r="E8" s="111">
        <f t="shared" si="0"/>
        <v>0.49600000000000044</v>
      </c>
    </row>
    <row r="9" spans="1:7" ht="34.5" x14ac:dyDescent="0.2">
      <c r="A9" s="114" t="s">
        <v>89</v>
      </c>
      <c r="B9" s="115">
        <v>59.9</v>
      </c>
      <c r="C9" s="115">
        <v>60.5</v>
      </c>
      <c r="D9" s="251" t="s">
        <v>166</v>
      </c>
      <c r="E9" s="252"/>
      <c r="F9" s="210"/>
    </row>
    <row r="10" spans="1:7" ht="33" x14ac:dyDescent="0.2">
      <c r="A10" s="116" t="s">
        <v>90</v>
      </c>
      <c r="B10" s="117">
        <v>5.2629999999999999</v>
      </c>
      <c r="C10" s="117">
        <v>5.2930000000000001</v>
      </c>
      <c r="D10" s="118">
        <f t="shared" si="1"/>
        <v>100.6</v>
      </c>
      <c r="E10" s="205">
        <f t="shared" si="0"/>
        <v>3.0000000000000249E-2</v>
      </c>
    </row>
    <row r="11" spans="1:7" ht="25.5" customHeight="1" x14ac:dyDescent="0.2">
      <c r="A11" s="119" t="s">
        <v>153</v>
      </c>
      <c r="B11" s="150">
        <v>87</v>
      </c>
      <c r="C11" s="150">
        <v>96</v>
      </c>
      <c r="D11" s="120">
        <f>ROUND(C11/B11*100,1)</f>
        <v>110.3</v>
      </c>
      <c r="E11" s="151">
        <f t="shared" si="0"/>
        <v>9</v>
      </c>
    </row>
    <row r="12" spans="1:7" ht="21" customHeight="1" x14ac:dyDescent="0.2">
      <c r="A12" s="105" t="s">
        <v>152</v>
      </c>
      <c r="B12" s="150">
        <v>343</v>
      </c>
      <c r="C12" s="150">
        <v>384</v>
      </c>
      <c r="D12" s="107">
        <f>ROUND(C12/B12*100,1)</f>
        <v>112</v>
      </c>
      <c r="E12" s="152">
        <f t="shared" si="0"/>
        <v>41</v>
      </c>
    </row>
    <row r="13" spans="1:7" ht="19.5" customHeight="1" x14ac:dyDescent="0.2">
      <c r="A13" s="121" t="s">
        <v>91</v>
      </c>
      <c r="B13" s="98">
        <v>28.5</v>
      </c>
      <c r="C13" s="98">
        <v>30.9</v>
      </c>
      <c r="D13" s="251" t="s">
        <v>167</v>
      </c>
      <c r="E13" s="252"/>
      <c r="F13" s="209"/>
    </row>
    <row r="14" spans="1:7" ht="19.5" customHeight="1" x14ac:dyDescent="0.2">
      <c r="A14" s="67" t="s">
        <v>92</v>
      </c>
      <c r="B14" s="99">
        <v>1.7030000000000001</v>
      </c>
      <c r="C14" s="99">
        <v>1.8140000000000001</v>
      </c>
      <c r="D14" s="69">
        <f>ROUND(C14/B14*100,1)</f>
        <v>106.5</v>
      </c>
      <c r="E14" s="122">
        <f>C14-B14</f>
        <v>0.11099999999999999</v>
      </c>
    </row>
    <row r="15" spans="1:7" ht="19.5" customHeight="1" x14ac:dyDescent="0.2">
      <c r="A15" s="123" t="s">
        <v>93</v>
      </c>
      <c r="B15" s="124">
        <v>98</v>
      </c>
      <c r="C15" s="124">
        <v>97.3</v>
      </c>
      <c r="D15" s="251" t="s">
        <v>168</v>
      </c>
      <c r="E15" s="252"/>
    </row>
    <row r="16" spans="1:7" ht="19.5" customHeight="1" x14ac:dyDescent="0.2">
      <c r="A16" s="109" t="s">
        <v>94</v>
      </c>
      <c r="B16" s="110">
        <v>0.36199999999999999</v>
      </c>
      <c r="C16" s="110">
        <v>0.375</v>
      </c>
      <c r="D16" s="111">
        <f>ROUND(C16/B16*100,1)</f>
        <v>103.6</v>
      </c>
      <c r="E16" s="125">
        <f>C16-B16</f>
        <v>1.3000000000000012E-2</v>
      </c>
    </row>
    <row r="17" spans="1:6" ht="34.5" customHeight="1" x14ac:dyDescent="0.2">
      <c r="A17" s="123" t="s">
        <v>95</v>
      </c>
      <c r="B17" s="124">
        <v>95.8</v>
      </c>
      <c r="C17" s="124">
        <v>99.7</v>
      </c>
      <c r="D17" s="251" t="s">
        <v>169</v>
      </c>
      <c r="E17" s="252"/>
    </row>
    <row r="18" spans="1:6" ht="19.5" customHeight="1" x14ac:dyDescent="0.2">
      <c r="A18" s="67" t="s">
        <v>96</v>
      </c>
      <c r="B18" s="126">
        <v>0</v>
      </c>
      <c r="C18" s="126">
        <v>7</v>
      </c>
      <c r="D18" s="111" t="s">
        <v>154</v>
      </c>
      <c r="E18" s="126">
        <f>C18-B18</f>
        <v>7</v>
      </c>
    </row>
    <row r="19" spans="1:6" ht="37.5" x14ac:dyDescent="0.2">
      <c r="A19" s="127" t="s">
        <v>97</v>
      </c>
      <c r="B19" s="128">
        <v>4.6100000000000003</v>
      </c>
      <c r="C19" s="128">
        <v>4.7060000000000004</v>
      </c>
      <c r="D19" s="129">
        <f t="shared" ref="D19:D24" si="2">ROUND(C19/B19*100,1)</f>
        <v>102.1</v>
      </c>
      <c r="E19" s="129">
        <f t="shared" ref="E19:E24" si="3">C19-B19</f>
        <v>9.6000000000000085E-2</v>
      </c>
    </row>
    <row r="20" spans="1:6" ht="19.5" customHeight="1" x14ac:dyDescent="0.2">
      <c r="A20" s="130" t="s">
        <v>98</v>
      </c>
      <c r="B20" s="131">
        <v>4.5860000000000003</v>
      </c>
      <c r="C20" s="131">
        <v>4.7</v>
      </c>
      <c r="D20" s="132">
        <f t="shared" si="2"/>
        <v>102.5</v>
      </c>
      <c r="E20" s="133">
        <f t="shared" si="3"/>
        <v>0.11399999999999988</v>
      </c>
    </row>
    <row r="21" spans="1:6" ht="37.5" x14ac:dyDescent="0.2">
      <c r="A21" s="67" t="s">
        <v>99</v>
      </c>
      <c r="B21" s="99">
        <v>72.48</v>
      </c>
      <c r="C21" s="99">
        <v>79.099000000000004</v>
      </c>
      <c r="D21" s="132">
        <f t="shared" si="2"/>
        <v>109.1</v>
      </c>
      <c r="E21" s="133">
        <f t="shared" si="3"/>
        <v>6.6189999999999998</v>
      </c>
    </row>
    <row r="22" spans="1:6" ht="19.5" customHeight="1" x14ac:dyDescent="0.2">
      <c r="A22" s="130" t="s">
        <v>98</v>
      </c>
      <c r="B22" s="99">
        <v>19.286000000000001</v>
      </c>
      <c r="C22" s="99">
        <v>18.402000000000001</v>
      </c>
      <c r="D22" s="132">
        <f t="shared" si="2"/>
        <v>95.4</v>
      </c>
      <c r="E22" s="133">
        <f t="shared" si="3"/>
        <v>-0.88400000000000034</v>
      </c>
    </row>
    <row r="23" spans="1:6" ht="19.5" customHeight="1" x14ac:dyDescent="0.2">
      <c r="A23" s="67" t="s">
        <v>100</v>
      </c>
      <c r="B23" s="99">
        <v>16.119</v>
      </c>
      <c r="C23" s="99">
        <v>15.585000000000001</v>
      </c>
      <c r="D23" s="68">
        <f t="shared" si="2"/>
        <v>96.7</v>
      </c>
      <c r="E23" s="122">
        <f t="shared" si="3"/>
        <v>-0.53399999999999892</v>
      </c>
    </row>
    <row r="24" spans="1:6" ht="19.5" customHeight="1" x14ac:dyDescent="0.2">
      <c r="A24" s="67" t="s">
        <v>101</v>
      </c>
      <c r="B24" s="99">
        <v>1.028</v>
      </c>
      <c r="C24" s="99">
        <v>0.65100000000000002</v>
      </c>
      <c r="D24" s="68">
        <f t="shared" si="2"/>
        <v>63.3</v>
      </c>
      <c r="E24" s="122">
        <f t="shared" si="3"/>
        <v>-0.377</v>
      </c>
    </row>
    <row r="25" spans="1:6" ht="19.5" customHeight="1" x14ac:dyDescent="0.2">
      <c r="A25" s="109" t="s">
        <v>102</v>
      </c>
      <c r="B25" s="110">
        <v>5.2</v>
      </c>
      <c r="C25" s="110">
        <v>3.5</v>
      </c>
      <c r="D25" s="244" t="s">
        <v>170</v>
      </c>
      <c r="E25" s="245"/>
    </row>
    <row r="26" spans="1:6" ht="37.5" x14ac:dyDescent="0.2">
      <c r="A26" s="67" t="s">
        <v>103</v>
      </c>
      <c r="B26" s="99">
        <v>28.9</v>
      </c>
      <c r="C26" s="99">
        <v>23.9</v>
      </c>
      <c r="D26" s="244" t="s">
        <v>171</v>
      </c>
      <c r="E26" s="245"/>
      <c r="F26" s="209"/>
    </row>
    <row r="27" spans="1:6" ht="37.5" x14ac:dyDescent="0.2">
      <c r="A27" s="67" t="s">
        <v>104</v>
      </c>
      <c r="B27" s="99">
        <v>5.609</v>
      </c>
      <c r="C27" s="99">
        <v>5.782</v>
      </c>
      <c r="D27" s="68">
        <f>ROUND(C27/B27*100,1)</f>
        <v>103.1</v>
      </c>
      <c r="E27" s="69">
        <f>C27-B27</f>
        <v>0.17300000000000004</v>
      </c>
    </row>
    <row r="28" spans="1:6" ht="19.5" customHeight="1" x14ac:dyDescent="0.2">
      <c r="A28" s="127" t="s">
        <v>105</v>
      </c>
      <c r="B28" s="102">
        <v>23.686</v>
      </c>
      <c r="C28" s="102">
        <v>24.38</v>
      </c>
      <c r="D28" s="103">
        <f>ROUND(C28/B28*100,1)</f>
        <v>102.9</v>
      </c>
      <c r="E28" s="104">
        <f>C28-B28</f>
        <v>0.69399999999999906</v>
      </c>
    </row>
    <row r="29" spans="1:6" ht="19.5" customHeight="1" x14ac:dyDescent="0.2">
      <c r="A29" s="134" t="s">
        <v>106</v>
      </c>
      <c r="B29" s="135">
        <v>21.459</v>
      </c>
      <c r="C29" s="136">
        <v>21.797999999999998</v>
      </c>
      <c r="D29" s="137">
        <f>ROUND(C29/B29*100,1)</f>
        <v>101.6</v>
      </c>
      <c r="E29" s="138">
        <f>C29-B29</f>
        <v>0.33899999999999864</v>
      </c>
    </row>
    <row r="30" spans="1:6" ht="19.5" customHeight="1" x14ac:dyDescent="0.2">
      <c r="A30" s="109" t="s">
        <v>107</v>
      </c>
      <c r="B30" s="139">
        <v>13.742000000000001</v>
      </c>
      <c r="C30" s="139">
        <v>14.186999999999999</v>
      </c>
      <c r="D30" s="132">
        <f>ROUND(C30/B30*100,1)</f>
        <v>103.2</v>
      </c>
      <c r="E30" s="133">
        <f>C30-B30</f>
        <v>0.44499999999999851</v>
      </c>
    </row>
    <row r="31" spans="1:6" ht="19.5" customHeight="1" x14ac:dyDescent="0.2">
      <c r="A31" s="123" t="s">
        <v>108</v>
      </c>
      <c r="B31" s="124">
        <v>58</v>
      </c>
      <c r="C31" s="124">
        <v>58.2</v>
      </c>
      <c r="D31" s="251" t="s">
        <v>172</v>
      </c>
      <c r="E31" s="252"/>
    </row>
    <row r="32" spans="1:6" ht="9" customHeight="1" x14ac:dyDescent="0.2">
      <c r="A32" s="255" t="s">
        <v>64</v>
      </c>
      <c r="B32" s="256"/>
      <c r="C32" s="256"/>
      <c r="D32" s="256"/>
      <c r="E32" s="257"/>
    </row>
    <row r="33" spans="1:5" ht="35.25" customHeight="1" x14ac:dyDescent="0.2">
      <c r="A33" s="258"/>
      <c r="B33" s="259"/>
      <c r="C33" s="259"/>
      <c r="D33" s="259"/>
      <c r="E33" s="260"/>
    </row>
    <row r="34" spans="1:5" ht="12.75" customHeight="1" x14ac:dyDescent="0.2">
      <c r="A34" s="248" t="s">
        <v>0</v>
      </c>
      <c r="B34" s="248" t="s">
        <v>173</v>
      </c>
      <c r="C34" s="248" t="s">
        <v>174</v>
      </c>
      <c r="D34" s="261" t="s">
        <v>1</v>
      </c>
      <c r="E34" s="262"/>
    </row>
    <row r="35" spans="1:5" ht="31.5" customHeight="1" x14ac:dyDescent="0.2">
      <c r="A35" s="248"/>
      <c r="B35" s="248"/>
      <c r="C35" s="248"/>
      <c r="D35" s="202" t="s">
        <v>2</v>
      </c>
      <c r="E35" s="100" t="s">
        <v>4</v>
      </c>
    </row>
    <row r="36" spans="1:5" ht="19.5" customHeight="1" x14ac:dyDescent="0.2">
      <c r="A36" s="109" t="s">
        <v>85</v>
      </c>
      <c r="B36" s="110">
        <v>8.4280000000000008</v>
      </c>
      <c r="C36" s="110">
        <v>8.5090000000000003</v>
      </c>
      <c r="D36" s="111">
        <f t="shared" ref="D36:D41" si="4">ROUND(C36/B36*100,1)</f>
        <v>101</v>
      </c>
      <c r="E36" s="206">
        <f>C36-B36</f>
        <v>8.0999999999999517E-2</v>
      </c>
    </row>
    <row r="37" spans="1:5" ht="19.5" customHeight="1" x14ac:dyDescent="0.2">
      <c r="A37" s="109" t="s">
        <v>100</v>
      </c>
      <c r="B37" s="110">
        <v>6.99</v>
      </c>
      <c r="C37" s="110">
        <v>7.157</v>
      </c>
      <c r="D37" s="111">
        <f t="shared" si="4"/>
        <v>102.4</v>
      </c>
      <c r="E37" s="111">
        <f>C37-B37</f>
        <v>0.16699999999999982</v>
      </c>
    </row>
    <row r="38" spans="1:5" ht="19.5" customHeight="1" x14ac:dyDescent="0.2">
      <c r="A38" s="109" t="s">
        <v>175</v>
      </c>
      <c r="B38" s="140">
        <v>2288</v>
      </c>
      <c r="C38" s="140">
        <v>2891</v>
      </c>
      <c r="D38" s="111">
        <f t="shared" si="4"/>
        <v>126.4</v>
      </c>
      <c r="E38" s="141" t="s">
        <v>176</v>
      </c>
    </row>
    <row r="39" spans="1:5" ht="19.5" customHeight="1" x14ac:dyDescent="0.2">
      <c r="A39" s="142" t="s">
        <v>109</v>
      </c>
      <c r="B39" s="143">
        <v>3.9180000000000001</v>
      </c>
      <c r="C39" s="143">
        <v>3.9510000000000001</v>
      </c>
      <c r="D39" s="111">
        <f t="shared" si="4"/>
        <v>100.8</v>
      </c>
      <c r="E39" s="207">
        <f>C39-B39</f>
        <v>3.2999999999999918E-2</v>
      </c>
    </row>
    <row r="40" spans="1:5" ht="34.5" customHeight="1" x14ac:dyDescent="0.2">
      <c r="A40" s="142" t="s">
        <v>110</v>
      </c>
      <c r="B40" s="143" t="s">
        <v>69</v>
      </c>
      <c r="C40" s="143">
        <v>0.6</v>
      </c>
      <c r="D40" s="111" t="s">
        <v>69</v>
      </c>
      <c r="E40" s="144" t="s">
        <v>69</v>
      </c>
    </row>
    <row r="41" spans="1:5" ht="19.5" customHeight="1" x14ac:dyDescent="0.2">
      <c r="A41" s="145" t="s">
        <v>111</v>
      </c>
      <c r="B41" s="146">
        <v>5038.9799999999996</v>
      </c>
      <c r="C41" s="146">
        <v>5968.5</v>
      </c>
      <c r="D41" s="144">
        <f t="shared" si="4"/>
        <v>118.4</v>
      </c>
      <c r="E41" s="147" t="s">
        <v>177</v>
      </c>
    </row>
    <row r="42" spans="1:5" ht="19.5" customHeight="1" x14ac:dyDescent="0.2">
      <c r="A42" s="109" t="s">
        <v>112</v>
      </c>
      <c r="B42" s="148">
        <v>2</v>
      </c>
      <c r="C42" s="148">
        <v>2</v>
      </c>
      <c r="D42" s="253" t="s">
        <v>155</v>
      </c>
      <c r="E42" s="253"/>
    </row>
    <row r="43" spans="1:5" ht="33" customHeight="1" x14ac:dyDescent="0.2">
      <c r="A43" s="254"/>
      <c r="B43" s="254"/>
      <c r="C43" s="254"/>
      <c r="D43" s="254"/>
      <c r="E43" s="254"/>
    </row>
  </sheetData>
  <mergeCells count="20">
    <mergeCell ref="D42:E42"/>
    <mergeCell ref="A43:E43"/>
    <mergeCell ref="D31:E31"/>
    <mergeCell ref="A32:E33"/>
    <mergeCell ref="A34:A35"/>
    <mergeCell ref="B34:B35"/>
    <mergeCell ref="C34:C35"/>
    <mergeCell ref="D34:E34"/>
    <mergeCell ref="D26:E26"/>
    <mergeCell ref="A1:E1"/>
    <mergeCell ref="A2:E2"/>
    <mergeCell ref="A3:A4"/>
    <mergeCell ref="B3:B4"/>
    <mergeCell ref="C3:C4"/>
    <mergeCell ref="D3:E3"/>
    <mergeCell ref="D9:E9"/>
    <mergeCell ref="D13:E13"/>
    <mergeCell ref="D15:E15"/>
    <mergeCell ref="D17:E17"/>
    <mergeCell ref="D25:E25"/>
  </mergeCells>
  <printOptions horizontalCentered="1"/>
  <pageMargins left="0.27559055118110237" right="0" top="0.39370078740157483" bottom="0" header="0" footer="0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P114"/>
  <sheetViews>
    <sheetView view="pageBreakPreview" zoomScale="80" zoomScaleNormal="66" zoomScaleSheetLayoutView="80" workbookViewId="0">
      <pane xSplit="1" ySplit="8" topLeftCell="AO9" activePane="bottomRight" state="frozen"/>
      <selection activeCell="A3" sqref="A3:A4"/>
      <selection pane="topRight" activeCell="A3" sqref="A3:A4"/>
      <selection pane="bottomLeft" activeCell="A3" sqref="A3:A4"/>
      <selection pane="bottomRight" activeCell="AU24" sqref="AU24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7.42578125" style="3" customWidth="1"/>
    <col min="63" max="63" width="7.140625" style="3" customWidth="1"/>
    <col min="64" max="64" width="9.5703125" style="3" customWidth="1"/>
    <col min="65" max="66" width="8.42578125" style="3" customWidth="1"/>
    <col min="67" max="67" width="8.7109375" style="3" customWidth="1"/>
    <col min="68" max="68" width="9.5703125" style="3" customWidth="1"/>
    <col min="69" max="16384" width="9.140625" style="3"/>
  </cols>
  <sheetData>
    <row r="1" spans="1:68" ht="21.75" customHeight="1" x14ac:dyDescent="0.35">
      <c r="A1" s="297" t="s">
        <v>156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</row>
    <row r="2" spans="1:68" ht="21.75" customHeight="1" x14ac:dyDescent="0.35">
      <c r="A2" s="300" t="s">
        <v>164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68" ht="11.25" customHeight="1" x14ac:dyDescent="0.2">
      <c r="A3" s="301"/>
      <c r="B3" s="264" t="s">
        <v>83</v>
      </c>
      <c r="C3" s="264"/>
      <c r="D3" s="264"/>
      <c r="E3" s="264"/>
      <c r="F3" s="294" t="s">
        <v>71</v>
      </c>
      <c r="G3" s="295"/>
      <c r="H3" s="295"/>
      <c r="I3" s="296"/>
      <c r="J3" s="268" t="s">
        <v>75</v>
      </c>
      <c r="K3" s="269"/>
      <c r="L3" s="269"/>
      <c r="M3" s="270"/>
      <c r="N3" s="268" t="s">
        <v>76</v>
      </c>
      <c r="O3" s="269"/>
      <c r="P3" s="269"/>
      <c r="Q3" s="270"/>
      <c r="R3" s="268" t="s">
        <v>72</v>
      </c>
      <c r="S3" s="269"/>
      <c r="T3" s="270"/>
      <c r="U3" s="268" t="s">
        <v>77</v>
      </c>
      <c r="V3" s="269"/>
      <c r="W3" s="269"/>
      <c r="X3" s="270"/>
      <c r="Y3" s="268" t="s">
        <v>6</v>
      </c>
      <c r="Z3" s="269"/>
      <c r="AA3" s="269"/>
      <c r="AB3" s="270"/>
      <c r="AC3" s="274" t="s">
        <v>59</v>
      </c>
      <c r="AD3" s="275"/>
      <c r="AE3" s="275"/>
      <c r="AF3" s="275"/>
      <c r="AG3" s="275"/>
      <c r="AH3" s="275"/>
      <c r="AI3" s="275"/>
      <c r="AJ3" s="276"/>
      <c r="AK3" s="268" t="s">
        <v>7</v>
      </c>
      <c r="AL3" s="269"/>
      <c r="AM3" s="269"/>
      <c r="AN3" s="270"/>
      <c r="AO3" s="291" t="s">
        <v>8</v>
      </c>
      <c r="AP3" s="291"/>
      <c r="AQ3" s="291"/>
      <c r="AR3" s="291"/>
      <c r="AS3" s="264" t="s">
        <v>78</v>
      </c>
      <c r="AT3" s="264"/>
      <c r="AU3" s="264"/>
      <c r="AV3" s="264"/>
      <c r="AW3" s="268" t="s">
        <v>84</v>
      </c>
      <c r="AX3" s="269"/>
      <c r="AY3" s="269"/>
      <c r="AZ3" s="270"/>
      <c r="BA3" s="294" t="s">
        <v>70</v>
      </c>
      <c r="BB3" s="295"/>
      <c r="BC3" s="295"/>
      <c r="BD3" s="296"/>
      <c r="BE3" s="279" t="s">
        <v>165</v>
      </c>
      <c r="BF3" s="280"/>
      <c r="BG3" s="281"/>
      <c r="BH3" s="268" t="s">
        <v>80</v>
      </c>
      <c r="BI3" s="269"/>
      <c r="BJ3" s="269"/>
      <c r="BK3" s="269"/>
      <c r="BL3" s="270"/>
      <c r="BM3" s="264" t="s">
        <v>81</v>
      </c>
      <c r="BN3" s="264"/>
      <c r="BO3" s="264"/>
      <c r="BP3" s="264"/>
    </row>
    <row r="4" spans="1:68" ht="38.25" customHeight="1" x14ac:dyDescent="0.2">
      <c r="A4" s="302"/>
      <c r="B4" s="264"/>
      <c r="C4" s="264"/>
      <c r="D4" s="264"/>
      <c r="E4" s="264"/>
      <c r="F4" s="264" t="s">
        <v>74</v>
      </c>
      <c r="G4" s="264"/>
      <c r="H4" s="264"/>
      <c r="I4" s="264"/>
      <c r="J4" s="288"/>
      <c r="K4" s="289"/>
      <c r="L4" s="289"/>
      <c r="M4" s="290"/>
      <c r="N4" s="288"/>
      <c r="O4" s="289"/>
      <c r="P4" s="289"/>
      <c r="Q4" s="290"/>
      <c r="R4" s="288"/>
      <c r="S4" s="289"/>
      <c r="T4" s="290"/>
      <c r="U4" s="288"/>
      <c r="V4" s="289"/>
      <c r="W4" s="289"/>
      <c r="X4" s="290"/>
      <c r="Y4" s="288"/>
      <c r="Z4" s="289"/>
      <c r="AA4" s="289"/>
      <c r="AB4" s="290"/>
      <c r="AC4" s="276" t="s">
        <v>60</v>
      </c>
      <c r="AD4" s="264"/>
      <c r="AE4" s="264"/>
      <c r="AF4" s="264"/>
      <c r="AG4" s="268" t="s">
        <v>61</v>
      </c>
      <c r="AH4" s="269"/>
      <c r="AI4" s="269"/>
      <c r="AJ4" s="270"/>
      <c r="AK4" s="288"/>
      <c r="AL4" s="289"/>
      <c r="AM4" s="289"/>
      <c r="AN4" s="290"/>
      <c r="AO4" s="291"/>
      <c r="AP4" s="291"/>
      <c r="AQ4" s="291"/>
      <c r="AR4" s="291"/>
      <c r="AS4" s="264"/>
      <c r="AT4" s="264"/>
      <c r="AU4" s="264"/>
      <c r="AV4" s="264"/>
      <c r="AW4" s="288"/>
      <c r="AX4" s="289"/>
      <c r="AY4" s="289"/>
      <c r="AZ4" s="290"/>
      <c r="BA4" s="268" t="s">
        <v>79</v>
      </c>
      <c r="BB4" s="269"/>
      <c r="BC4" s="269"/>
      <c r="BD4" s="270"/>
      <c r="BE4" s="282"/>
      <c r="BF4" s="283"/>
      <c r="BG4" s="284"/>
      <c r="BH4" s="271"/>
      <c r="BI4" s="272"/>
      <c r="BJ4" s="272"/>
      <c r="BK4" s="272"/>
      <c r="BL4" s="273"/>
      <c r="BM4" s="264"/>
      <c r="BN4" s="264"/>
      <c r="BO4" s="264"/>
      <c r="BP4" s="264"/>
    </row>
    <row r="5" spans="1:68" ht="33" customHeight="1" x14ac:dyDescent="0.2">
      <c r="A5" s="302"/>
      <c r="B5" s="264"/>
      <c r="C5" s="264"/>
      <c r="D5" s="264"/>
      <c r="E5" s="264"/>
      <c r="F5" s="264"/>
      <c r="G5" s="264"/>
      <c r="H5" s="264"/>
      <c r="I5" s="264"/>
      <c r="J5" s="271"/>
      <c r="K5" s="272"/>
      <c r="L5" s="272"/>
      <c r="M5" s="273"/>
      <c r="N5" s="271"/>
      <c r="O5" s="272"/>
      <c r="P5" s="272"/>
      <c r="Q5" s="273"/>
      <c r="R5" s="271"/>
      <c r="S5" s="272"/>
      <c r="T5" s="273"/>
      <c r="U5" s="271"/>
      <c r="V5" s="272"/>
      <c r="W5" s="272"/>
      <c r="X5" s="273"/>
      <c r="Y5" s="271"/>
      <c r="Z5" s="272"/>
      <c r="AA5" s="272"/>
      <c r="AB5" s="273"/>
      <c r="AC5" s="276"/>
      <c r="AD5" s="264"/>
      <c r="AE5" s="264"/>
      <c r="AF5" s="264"/>
      <c r="AG5" s="271"/>
      <c r="AH5" s="272"/>
      <c r="AI5" s="272"/>
      <c r="AJ5" s="273"/>
      <c r="AK5" s="271"/>
      <c r="AL5" s="272"/>
      <c r="AM5" s="272"/>
      <c r="AN5" s="273"/>
      <c r="AO5" s="291"/>
      <c r="AP5" s="291"/>
      <c r="AQ5" s="291"/>
      <c r="AR5" s="291"/>
      <c r="AS5" s="264"/>
      <c r="AT5" s="264"/>
      <c r="AU5" s="264"/>
      <c r="AV5" s="264"/>
      <c r="AW5" s="271"/>
      <c r="AX5" s="272"/>
      <c r="AY5" s="272"/>
      <c r="AZ5" s="273"/>
      <c r="BA5" s="271"/>
      <c r="BB5" s="272"/>
      <c r="BC5" s="272"/>
      <c r="BD5" s="273"/>
      <c r="BE5" s="285"/>
      <c r="BF5" s="286"/>
      <c r="BG5" s="287"/>
      <c r="BH5" s="274" t="s">
        <v>66</v>
      </c>
      <c r="BI5" s="275"/>
      <c r="BJ5" s="275"/>
      <c r="BK5" s="276"/>
      <c r="BL5" s="71" t="s">
        <v>67</v>
      </c>
      <c r="BM5" s="264"/>
      <c r="BN5" s="264"/>
      <c r="BO5" s="264"/>
      <c r="BP5" s="264"/>
    </row>
    <row r="6" spans="1:68" ht="35.25" customHeight="1" x14ac:dyDescent="0.2">
      <c r="A6" s="302"/>
      <c r="B6" s="263">
        <v>2018</v>
      </c>
      <c r="C6" s="266">
        <v>2019</v>
      </c>
      <c r="D6" s="277" t="s">
        <v>9</v>
      </c>
      <c r="E6" s="277"/>
      <c r="F6" s="263">
        <v>2018</v>
      </c>
      <c r="G6" s="266">
        <v>2019</v>
      </c>
      <c r="H6" s="277" t="s">
        <v>9</v>
      </c>
      <c r="I6" s="277"/>
      <c r="J6" s="263">
        <v>2018</v>
      </c>
      <c r="K6" s="266">
        <v>2019</v>
      </c>
      <c r="L6" s="292" t="s">
        <v>9</v>
      </c>
      <c r="M6" s="293"/>
      <c r="N6" s="263">
        <v>2018</v>
      </c>
      <c r="O6" s="266">
        <v>2019</v>
      </c>
      <c r="P6" s="277" t="s">
        <v>9</v>
      </c>
      <c r="Q6" s="277"/>
      <c r="R6" s="263">
        <v>2018</v>
      </c>
      <c r="S6" s="266">
        <v>2019</v>
      </c>
      <c r="T6" s="298" t="s">
        <v>73</v>
      </c>
      <c r="U6" s="263">
        <v>2018</v>
      </c>
      <c r="V6" s="266">
        <v>2019</v>
      </c>
      <c r="W6" s="278" t="s">
        <v>9</v>
      </c>
      <c r="X6" s="278"/>
      <c r="Y6" s="263">
        <v>2018</v>
      </c>
      <c r="Z6" s="266">
        <v>2019</v>
      </c>
      <c r="AA6" s="277" t="s">
        <v>9</v>
      </c>
      <c r="AB6" s="277"/>
      <c r="AC6" s="263">
        <v>2018</v>
      </c>
      <c r="AD6" s="266">
        <v>2019</v>
      </c>
      <c r="AE6" s="277" t="s">
        <v>9</v>
      </c>
      <c r="AF6" s="277"/>
      <c r="AG6" s="263">
        <v>2018</v>
      </c>
      <c r="AH6" s="266">
        <v>2019</v>
      </c>
      <c r="AI6" s="277" t="s">
        <v>9</v>
      </c>
      <c r="AJ6" s="277"/>
      <c r="AK6" s="263">
        <v>2018</v>
      </c>
      <c r="AL6" s="266">
        <v>2019</v>
      </c>
      <c r="AM6" s="277" t="s">
        <v>9</v>
      </c>
      <c r="AN6" s="277"/>
      <c r="AO6" s="263">
        <v>2018</v>
      </c>
      <c r="AP6" s="266">
        <v>2019</v>
      </c>
      <c r="AQ6" s="277" t="s">
        <v>9</v>
      </c>
      <c r="AR6" s="277"/>
      <c r="AS6" s="263">
        <v>2018</v>
      </c>
      <c r="AT6" s="266">
        <v>2019</v>
      </c>
      <c r="AU6" s="277" t="s">
        <v>9</v>
      </c>
      <c r="AV6" s="277"/>
      <c r="AW6" s="263">
        <v>2018</v>
      </c>
      <c r="AX6" s="266">
        <v>2019</v>
      </c>
      <c r="AY6" s="277" t="s">
        <v>9</v>
      </c>
      <c r="AZ6" s="277"/>
      <c r="BA6" s="263">
        <v>2018</v>
      </c>
      <c r="BB6" s="266">
        <v>2019</v>
      </c>
      <c r="BC6" s="277" t="s">
        <v>9</v>
      </c>
      <c r="BD6" s="277"/>
      <c r="BE6" s="263">
        <v>2018</v>
      </c>
      <c r="BF6" s="266">
        <v>2019</v>
      </c>
      <c r="BG6" s="265" t="s">
        <v>2</v>
      </c>
      <c r="BH6" s="263">
        <v>2018</v>
      </c>
      <c r="BI6" s="266">
        <v>2019</v>
      </c>
      <c r="BJ6" s="277" t="s">
        <v>9</v>
      </c>
      <c r="BK6" s="277"/>
      <c r="BL6" s="266">
        <v>2019</v>
      </c>
      <c r="BM6" s="263">
        <v>2018</v>
      </c>
      <c r="BN6" s="263">
        <v>2019</v>
      </c>
      <c r="BO6" s="277" t="s">
        <v>9</v>
      </c>
      <c r="BP6" s="277"/>
    </row>
    <row r="7" spans="1:68" s="10" customFormat="1" ht="18.75" customHeight="1" x14ac:dyDescent="0.2">
      <c r="A7" s="303"/>
      <c r="B7" s="263"/>
      <c r="C7" s="267"/>
      <c r="D7" s="75" t="s">
        <v>2</v>
      </c>
      <c r="E7" s="75" t="s">
        <v>10</v>
      </c>
      <c r="F7" s="263"/>
      <c r="G7" s="267"/>
      <c r="H7" s="75" t="s">
        <v>2</v>
      </c>
      <c r="I7" s="75" t="s">
        <v>10</v>
      </c>
      <c r="J7" s="263"/>
      <c r="K7" s="267"/>
      <c r="L7" s="75" t="s">
        <v>2</v>
      </c>
      <c r="M7" s="75" t="s">
        <v>10</v>
      </c>
      <c r="N7" s="263"/>
      <c r="O7" s="267"/>
      <c r="P7" s="75" t="s">
        <v>2</v>
      </c>
      <c r="Q7" s="75" t="s">
        <v>10</v>
      </c>
      <c r="R7" s="263"/>
      <c r="S7" s="267"/>
      <c r="T7" s="299"/>
      <c r="U7" s="263"/>
      <c r="V7" s="267"/>
      <c r="W7" s="76" t="s">
        <v>2</v>
      </c>
      <c r="X7" s="76" t="s">
        <v>10</v>
      </c>
      <c r="Y7" s="263"/>
      <c r="Z7" s="267"/>
      <c r="AA7" s="9" t="s">
        <v>2</v>
      </c>
      <c r="AB7" s="9" t="s">
        <v>10</v>
      </c>
      <c r="AC7" s="263"/>
      <c r="AD7" s="267"/>
      <c r="AE7" s="9" t="s">
        <v>2</v>
      </c>
      <c r="AF7" s="9" t="s">
        <v>10</v>
      </c>
      <c r="AG7" s="263"/>
      <c r="AH7" s="267"/>
      <c r="AI7" s="9" t="s">
        <v>2</v>
      </c>
      <c r="AJ7" s="9" t="s">
        <v>10</v>
      </c>
      <c r="AK7" s="263"/>
      <c r="AL7" s="267"/>
      <c r="AM7" s="75" t="s">
        <v>2</v>
      </c>
      <c r="AN7" s="75" t="s">
        <v>10</v>
      </c>
      <c r="AO7" s="263"/>
      <c r="AP7" s="267"/>
      <c r="AQ7" s="79" t="s">
        <v>2</v>
      </c>
      <c r="AR7" s="79" t="s">
        <v>10</v>
      </c>
      <c r="AS7" s="263"/>
      <c r="AT7" s="267"/>
      <c r="AU7" s="79" t="s">
        <v>2</v>
      </c>
      <c r="AV7" s="79" t="s">
        <v>10</v>
      </c>
      <c r="AW7" s="263"/>
      <c r="AX7" s="267"/>
      <c r="AY7" s="75" t="s">
        <v>2</v>
      </c>
      <c r="AZ7" s="75" t="s">
        <v>10</v>
      </c>
      <c r="BA7" s="263"/>
      <c r="BB7" s="267"/>
      <c r="BC7" s="75" t="s">
        <v>2</v>
      </c>
      <c r="BD7" s="75" t="s">
        <v>10</v>
      </c>
      <c r="BE7" s="263"/>
      <c r="BF7" s="267"/>
      <c r="BG7" s="265"/>
      <c r="BH7" s="263"/>
      <c r="BI7" s="267"/>
      <c r="BJ7" s="79" t="s">
        <v>2</v>
      </c>
      <c r="BK7" s="79" t="s">
        <v>10</v>
      </c>
      <c r="BL7" s="267"/>
      <c r="BM7" s="263"/>
      <c r="BN7" s="263"/>
      <c r="BO7" s="78" t="s">
        <v>2</v>
      </c>
      <c r="BP7" s="78" t="s">
        <v>10</v>
      </c>
    </row>
    <row r="8" spans="1:68" s="204" customFormat="1" ht="12.75" customHeight="1" x14ac:dyDescent="0.2">
      <c r="A8" s="203" t="s">
        <v>11</v>
      </c>
      <c r="B8" s="203">
        <v>1</v>
      </c>
      <c r="C8" s="203">
        <v>2</v>
      </c>
      <c r="D8" s="203">
        <v>3</v>
      </c>
      <c r="E8" s="203">
        <v>4</v>
      </c>
      <c r="F8" s="203">
        <v>5</v>
      </c>
      <c r="G8" s="203">
        <v>6</v>
      </c>
      <c r="H8" s="203">
        <v>7</v>
      </c>
      <c r="I8" s="203">
        <v>8</v>
      </c>
      <c r="J8" s="203">
        <v>9</v>
      </c>
      <c r="K8" s="203">
        <v>10</v>
      </c>
      <c r="L8" s="203">
        <v>11</v>
      </c>
      <c r="M8" s="203">
        <v>12</v>
      </c>
      <c r="N8" s="203">
        <v>13</v>
      </c>
      <c r="O8" s="203">
        <v>14</v>
      </c>
      <c r="P8" s="203">
        <v>15</v>
      </c>
      <c r="Q8" s="203">
        <v>16</v>
      </c>
      <c r="R8" s="203">
        <v>17</v>
      </c>
      <c r="S8" s="203">
        <v>18</v>
      </c>
      <c r="T8" s="203">
        <v>19</v>
      </c>
      <c r="U8" s="203">
        <v>20</v>
      </c>
      <c r="V8" s="203">
        <v>21</v>
      </c>
      <c r="W8" s="203">
        <v>22</v>
      </c>
      <c r="X8" s="203">
        <v>23</v>
      </c>
      <c r="Y8" s="203">
        <v>24</v>
      </c>
      <c r="Z8" s="203">
        <v>25</v>
      </c>
      <c r="AA8" s="203">
        <v>26</v>
      </c>
      <c r="AB8" s="203">
        <v>27</v>
      </c>
      <c r="AC8" s="203">
        <v>28</v>
      </c>
      <c r="AD8" s="203">
        <v>29</v>
      </c>
      <c r="AE8" s="203">
        <v>30</v>
      </c>
      <c r="AF8" s="203">
        <v>31</v>
      </c>
      <c r="AG8" s="203">
        <v>32</v>
      </c>
      <c r="AH8" s="203">
        <v>33</v>
      </c>
      <c r="AI8" s="203">
        <v>34</v>
      </c>
      <c r="AJ8" s="203">
        <v>35</v>
      </c>
      <c r="AK8" s="203">
        <v>36</v>
      </c>
      <c r="AL8" s="203">
        <v>37</v>
      </c>
      <c r="AM8" s="203">
        <v>38</v>
      </c>
      <c r="AN8" s="203">
        <v>39</v>
      </c>
      <c r="AO8" s="203">
        <v>40</v>
      </c>
      <c r="AP8" s="203">
        <v>41</v>
      </c>
      <c r="AQ8" s="203">
        <v>42</v>
      </c>
      <c r="AR8" s="203">
        <v>43</v>
      </c>
      <c r="AS8" s="203">
        <v>44</v>
      </c>
      <c r="AT8" s="203">
        <v>45</v>
      </c>
      <c r="AU8" s="203">
        <v>46</v>
      </c>
      <c r="AV8" s="203">
        <v>47</v>
      </c>
      <c r="AW8" s="203">
        <v>48</v>
      </c>
      <c r="AX8" s="203">
        <v>49</v>
      </c>
      <c r="AY8" s="203">
        <v>50</v>
      </c>
      <c r="AZ8" s="203">
        <v>51</v>
      </c>
      <c r="BA8" s="203">
        <v>52</v>
      </c>
      <c r="BB8" s="203">
        <v>53</v>
      </c>
      <c r="BC8" s="203">
        <v>54</v>
      </c>
      <c r="BD8" s="203">
        <v>55</v>
      </c>
      <c r="BE8" s="203">
        <v>56</v>
      </c>
      <c r="BF8" s="203">
        <v>57</v>
      </c>
      <c r="BG8" s="203">
        <v>58</v>
      </c>
      <c r="BH8" s="203">
        <v>59</v>
      </c>
      <c r="BI8" s="203">
        <v>60</v>
      </c>
      <c r="BJ8" s="203">
        <v>61</v>
      </c>
      <c r="BK8" s="203">
        <v>62</v>
      </c>
      <c r="BL8" s="203">
        <v>63</v>
      </c>
      <c r="BM8" s="203">
        <v>64</v>
      </c>
      <c r="BN8" s="203">
        <v>65</v>
      </c>
      <c r="BO8" s="203">
        <v>66</v>
      </c>
      <c r="BP8" s="203">
        <v>67</v>
      </c>
    </row>
    <row r="9" spans="1:68" s="167" customFormat="1" ht="15.75" x14ac:dyDescent="0.25">
      <c r="A9" s="161" t="s">
        <v>12</v>
      </c>
      <c r="B9" s="162">
        <f>SUM(B10:B27)</f>
        <v>19762</v>
      </c>
      <c r="C9" s="162">
        <f>SUM(C10:C27)</f>
        <v>18822</v>
      </c>
      <c r="D9" s="163">
        <f t="shared" ref="D9:D27" si="0">C9/B9*100</f>
        <v>95.243396417366668</v>
      </c>
      <c r="E9" s="162">
        <f t="shared" ref="E9:E27" si="1">C9-B9</f>
        <v>-940</v>
      </c>
      <c r="F9" s="162">
        <f>SUM(F10:F27)</f>
        <v>11583</v>
      </c>
      <c r="G9" s="162">
        <f>SUM(G10:G27)</f>
        <v>10988</v>
      </c>
      <c r="H9" s="163">
        <f t="shared" ref="H9:H27" si="2">G9/F9*100</f>
        <v>94.863161529828204</v>
      </c>
      <c r="I9" s="162">
        <f t="shared" ref="I9:I27" si="3">G9-F9</f>
        <v>-595</v>
      </c>
      <c r="J9" s="162">
        <f>SUM(J10:J27)</f>
        <v>14048</v>
      </c>
      <c r="K9" s="162">
        <f>SUM(K10:K27)</f>
        <v>14722</v>
      </c>
      <c r="L9" s="163">
        <f t="shared" ref="L9:L27" si="4">K9/J9*100</f>
        <v>104.79783599088839</v>
      </c>
      <c r="M9" s="162">
        <f t="shared" ref="M9:M27" si="5">K9-J9</f>
        <v>674</v>
      </c>
      <c r="N9" s="162">
        <f>SUM(N10:N27)</f>
        <v>8416</v>
      </c>
      <c r="O9" s="162">
        <f>SUM(O10:O27)</f>
        <v>8912</v>
      </c>
      <c r="P9" s="164">
        <f t="shared" ref="P9:P27" si="6">O9/N9*100</f>
        <v>105.89353612167301</v>
      </c>
      <c r="Q9" s="162">
        <f t="shared" ref="Q9:Q27" si="7">O9-N9</f>
        <v>496</v>
      </c>
      <c r="R9" s="164">
        <v>59.9</v>
      </c>
      <c r="S9" s="164">
        <v>60.5</v>
      </c>
      <c r="T9" s="164">
        <f>S9-R9</f>
        <v>0.60000000000000142</v>
      </c>
      <c r="U9" s="162">
        <f>SUM(U10:U27)</f>
        <v>1703</v>
      </c>
      <c r="V9" s="162">
        <f>SUM(V10:V27)</f>
        <v>1814</v>
      </c>
      <c r="W9" s="164">
        <f t="shared" ref="W9:W27" si="8">V9/U9*100</f>
        <v>106.51790957134469</v>
      </c>
      <c r="X9" s="162">
        <f t="shared" ref="X9:X27" si="9">V9-U9</f>
        <v>111</v>
      </c>
      <c r="Y9" s="162">
        <f>SUM(Y10:Y27)</f>
        <v>72480</v>
      </c>
      <c r="Z9" s="162">
        <f>SUM(Z10:Z27)</f>
        <v>79099</v>
      </c>
      <c r="AA9" s="163">
        <f t="shared" ref="AA9:AA27" si="10">Z9/Y9*100</f>
        <v>109.13217439293599</v>
      </c>
      <c r="AB9" s="162">
        <f t="shared" ref="AB9:AB27" si="11">Z9-Y9</f>
        <v>6619</v>
      </c>
      <c r="AC9" s="162">
        <f>SUM(AC10:AC27)</f>
        <v>19286</v>
      </c>
      <c r="AD9" s="162">
        <f>SUM(AD10:AD27)</f>
        <v>18402</v>
      </c>
      <c r="AE9" s="163">
        <f t="shared" ref="AE9:AE27" si="12">AD9/AC9*100</f>
        <v>95.416364202011835</v>
      </c>
      <c r="AF9" s="162">
        <f t="shared" ref="AF9:AF27" si="13">AD9-AC9</f>
        <v>-884</v>
      </c>
      <c r="AG9" s="162">
        <f>SUM(AG10:AG27)</f>
        <v>28102</v>
      </c>
      <c r="AH9" s="162">
        <f>SUM(AH10:AH27)</f>
        <v>30876</v>
      </c>
      <c r="AI9" s="163">
        <f t="shared" ref="AI9:AI27" si="14">AH9/AG9*100</f>
        <v>109.8711835456551</v>
      </c>
      <c r="AJ9" s="162">
        <f t="shared" ref="AJ9:AJ27" si="15">AH9-AG9</f>
        <v>2774</v>
      </c>
      <c r="AK9" s="162">
        <f>SUM(AK10:AK27)</f>
        <v>4610</v>
      </c>
      <c r="AL9" s="162">
        <f>SUM(AL10:AL27)</f>
        <v>4706</v>
      </c>
      <c r="AM9" s="164">
        <f t="shared" ref="AM9:AM27" si="16">AL9/AK9*100</f>
        <v>102.08242950108459</v>
      </c>
      <c r="AN9" s="162">
        <f t="shared" ref="AN9:AN27" si="17">AL9-AK9</f>
        <v>96</v>
      </c>
      <c r="AO9" s="165">
        <f>SUM(AO10:AO27)</f>
        <v>5609</v>
      </c>
      <c r="AP9" s="165">
        <f>SUM(AP10:AP27)</f>
        <v>5782</v>
      </c>
      <c r="AQ9" s="166">
        <f>ROUND(AP9/AO9*100,1)</f>
        <v>103.1</v>
      </c>
      <c r="AR9" s="165">
        <f t="shared" ref="AR9:AR27" si="18">AP9-AO9</f>
        <v>173</v>
      </c>
      <c r="AS9" s="153">
        <f>SUM(AS10:AS27)</f>
        <v>23686</v>
      </c>
      <c r="AT9" s="153">
        <f>SUM(AT10:AT27)</f>
        <v>24380</v>
      </c>
      <c r="AU9" s="155">
        <f t="shared" ref="AU9:AU27" si="19">ROUND(AT9/AS9*100,1)</f>
        <v>102.9</v>
      </c>
      <c r="AV9" s="153">
        <f t="shared" ref="AV9:AV27" si="20">AT9-AS9</f>
        <v>694</v>
      </c>
      <c r="AW9" s="153">
        <f>SUM(AW10:AW27)</f>
        <v>8428</v>
      </c>
      <c r="AX9" s="153">
        <f>SUM(AX10:AX27)</f>
        <v>8509</v>
      </c>
      <c r="AY9" s="155">
        <f t="shared" ref="AY9:AY27" si="21">AX9/AW9*100</f>
        <v>100.96108210726152</v>
      </c>
      <c r="AZ9" s="153">
        <f t="shared" ref="AZ9:AZ27" si="22">AX9-AW9</f>
        <v>81</v>
      </c>
      <c r="BA9" s="153">
        <f>SUM(BA10:BA27)</f>
        <v>6990</v>
      </c>
      <c r="BB9" s="153">
        <f>SUM(BB10:BB27)</f>
        <v>7157</v>
      </c>
      <c r="BC9" s="155">
        <f>BB9/BA9*100</f>
        <v>102.38912732474965</v>
      </c>
      <c r="BD9" s="153">
        <f t="shared" ref="BD9:BD27" si="23">BB9-BA9</f>
        <v>167</v>
      </c>
      <c r="BE9" s="200">
        <v>2288</v>
      </c>
      <c r="BF9" s="200">
        <v>2891</v>
      </c>
      <c r="BG9" s="201">
        <v>126.4</v>
      </c>
      <c r="BH9" s="153">
        <f>SUM(BH10:BH27)</f>
        <v>3918</v>
      </c>
      <c r="BI9" s="153">
        <f>SUM(BI10:BI27)</f>
        <v>3951</v>
      </c>
      <c r="BJ9" s="155">
        <f>BI9/BH9*100</f>
        <v>100.84226646248086</v>
      </c>
      <c r="BK9" s="153">
        <f>BI9-BH9</f>
        <v>33</v>
      </c>
      <c r="BL9" s="153">
        <v>624</v>
      </c>
      <c r="BM9" s="153">
        <v>5038.9799999999996</v>
      </c>
      <c r="BN9" s="153">
        <v>5968.5</v>
      </c>
      <c r="BO9" s="154">
        <v>118.4</v>
      </c>
      <c r="BP9" s="153">
        <v>929.52000000000044</v>
      </c>
    </row>
    <row r="10" spans="1:68" s="173" customFormat="1" ht="16.5" customHeight="1" x14ac:dyDescent="0.25">
      <c r="A10" s="179" t="s">
        <v>134</v>
      </c>
      <c r="B10" s="168">
        <v>1200</v>
      </c>
      <c r="C10" s="169">
        <v>1164</v>
      </c>
      <c r="D10" s="163">
        <f t="shared" si="0"/>
        <v>97</v>
      </c>
      <c r="E10" s="162">
        <f t="shared" si="1"/>
        <v>-36</v>
      </c>
      <c r="F10" s="168">
        <v>655</v>
      </c>
      <c r="G10" s="168">
        <v>682</v>
      </c>
      <c r="H10" s="163">
        <f t="shared" si="2"/>
        <v>104.12213740458016</v>
      </c>
      <c r="I10" s="162">
        <f t="shared" si="3"/>
        <v>27</v>
      </c>
      <c r="J10" s="168">
        <v>658</v>
      </c>
      <c r="K10" s="168">
        <v>679</v>
      </c>
      <c r="L10" s="163">
        <f t="shared" si="4"/>
        <v>103.19148936170212</v>
      </c>
      <c r="M10" s="162">
        <f t="shared" si="5"/>
        <v>21</v>
      </c>
      <c r="N10" s="170">
        <v>356</v>
      </c>
      <c r="O10" s="168">
        <v>263</v>
      </c>
      <c r="P10" s="164">
        <f t="shared" si="6"/>
        <v>73.876404494382015</v>
      </c>
      <c r="Q10" s="171">
        <f t="shared" si="7"/>
        <v>-93</v>
      </c>
      <c r="R10" s="164">
        <v>54.1</v>
      </c>
      <c r="S10" s="164">
        <v>38.700000000000003</v>
      </c>
      <c r="T10" s="164">
        <f t="shared" ref="T10:T27" si="24">S10-R10</f>
        <v>-15.399999999999999</v>
      </c>
      <c r="U10" s="168">
        <v>122</v>
      </c>
      <c r="V10" s="170">
        <v>123</v>
      </c>
      <c r="W10" s="164">
        <f t="shared" si="8"/>
        <v>100.81967213114753</v>
      </c>
      <c r="X10" s="162">
        <f t="shared" si="9"/>
        <v>1</v>
      </c>
      <c r="Y10" s="168">
        <v>3164</v>
      </c>
      <c r="Z10" s="168">
        <v>3453</v>
      </c>
      <c r="AA10" s="163">
        <f t="shared" si="10"/>
        <v>109.13400758533503</v>
      </c>
      <c r="AB10" s="162">
        <f t="shared" si="11"/>
        <v>289</v>
      </c>
      <c r="AC10" s="168">
        <v>1172</v>
      </c>
      <c r="AD10" s="168">
        <v>1129</v>
      </c>
      <c r="AE10" s="163">
        <f t="shared" si="12"/>
        <v>96.331058020477812</v>
      </c>
      <c r="AF10" s="162">
        <f t="shared" si="13"/>
        <v>-43</v>
      </c>
      <c r="AG10" s="168">
        <v>1157</v>
      </c>
      <c r="AH10" s="169">
        <v>1377</v>
      </c>
      <c r="AI10" s="163">
        <f t="shared" si="14"/>
        <v>119.01469317199653</v>
      </c>
      <c r="AJ10" s="162">
        <f t="shared" si="15"/>
        <v>220</v>
      </c>
      <c r="AK10" s="168">
        <v>277</v>
      </c>
      <c r="AL10" s="168">
        <v>316</v>
      </c>
      <c r="AM10" s="164">
        <f t="shared" si="16"/>
        <v>114.07942238267148</v>
      </c>
      <c r="AN10" s="162">
        <f t="shared" si="17"/>
        <v>39</v>
      </c>
      <c r="AO10" s="172">
        <v>217</v>
      </c>
      <c r="AP10" s="172">
        <v>224</v>
      </c>
      <c r="AQ10" s="166">
        <f t="shared" ref="AQ10:AQ27" si="25">ROUND(AP10/AO10*100,1)</f>
        <v>103.2</v>
      </c>
      <c r="AR10" s="165">
        <f t="shared" si="18"/>
        <v>7</v>
      </c>
      <c r="AS10" s="177">
        <v>702</v>
      </c>
      <c r="AT10" s="156">
        <v>721</v>
      </c>
      <c r="AU10" s="155">
        <f t="shared" si="19"/>
        <v>102.7</v>
      </c>
      <c r="AV10" s="153">
        <f t="shared" si="20"/>
        <v>19</v>
      </c>
      <c r="AW10" s="156">
        <v>584</v>
      </c>
      <c r="AX10" s="156">
        <v>489</v>
      </c>
      <c r="AY10" s="155">
        <f t="shared" si="21"/>
        <v>83.732876712328761</v>
      </c>
      <c r="AZ10" s="153">
        <f t="shared" si="22"/>
        <v>-95</v>
      </c>
      <c r="BA10" s="156">
        <v>535</v>
      </c>
      <c r="BB10" s="156">
        <v>437</v>
      </c>
      <c r="BC10" s="155">
        <f t="shared" ref="BC10:BC27" si="26">BB10/BA10*100</f>
        <v>81.682242990654203</v>
      </c>
      <c r="BD10" s="153">
        <f t="shared" si="23"/>
        <v>-98</v>
      </c>
      <c r="BE10" s="199">
        <v>1969.0100430416069</v>
      </c>
      <c r="BF10" s="199">
        <v>2653.8975501113587</v>
      </c>
      <c r="BG10" s="201">
        <v>134.80000000000001</v>
      </c>
      <c r="BH10" s="156">
        <v>36</v>
      </c>
      <c r="BI10" s="156">
        <v>27</v>
      </c>
      <c r="BJ10" s="155">
        <f t="shared" ref="BJ10:BJ27" si="27">BI10/BH10*100</f>
        <v>75</v>
      </c>
      <c r="BK10" s="153">
        <f t="shared" ref="BK10:BK27" si="28">BI10-BH10</f>
        <v>-9</v>
      </c>
      <c r="BL10" s="153">
        <v>2</v>
      </c>
      <c r="BM10" s="156">
        <v>4835.97</v>
      </c>
      <c r="BN10" s="156">
        <v>5801.85</v>
      </c>
      <c r="BO10" s="154">
        <v>120</v>
      </c>
      <c r="BP10" s="153">
        <v>965.88000000000011</v>
      </c>
    </row>
    <row r="11" spans="1:68" s="173" customFormat="1" ht="16.5" customHeight="1" x14ac:dyDescent="0.25">
      <c r="A11" s="179" t="s">
        <v>135</v>
      </c>
      <c r="B11" s="168">
        <v>536</v>
      </c>
      <c r="C11" s="169">
        <v>521</v>
      </c>
      <c r="D11" s="163">
        <f t="shared" si="0"/>
        <v>97.201492537313428</v>
      </c>
      <c r="E11" s="162">
        <f t="shared" si="1"/>
        <v>-15</v>
      </c>
      <c r="F11" s="168">
        <v>342</v>
      </c>
      <c r="G11" s="168">
        <v>241</v>
      </c>
      <c r="H11" s="163">
        <f t="shared" si="2"/>
        <v>70.467836257309941</v>
      </c>
      <c r="I11" s="162">
        <f t="shared" si="3"/>
        <v>-101</v>
      </c>
      <c r="J11" s="168">
        <v>325</v>
      </c>
      <c r="K11" s="168">
        <v>378</v>
      </c>
      <c r="L11" s="163">
        <f t="shared" si="4"/>
        <v>116.30769230769231</v>
      </c>
      <c r="M11" s="162">
        <f t="shared" si="5"/>
        <v>53</v>
      </c>
      <c r="N11" s="170">
        <v>107</v>
      </c>
      <c r="O11" s="168">
        <v>219</v>
      </c>
      <c r="P11" s="164">
        <f t="shared" si="6"/>
        <v>204.67289719626169</v>
      </c>
      <c r="Q11" s="171">
        <f t="shared" si="7"/>
        <v>112</v>
      </c>
      <c r="R11" s="164">
        <v>32.9</v>
      </c>
      <c r="S11" s="164">
        <v>57.9</v>
      </c>
      <c r="T11" s="164">
        <f t="shared" si="24"/>
        <v>25</v>
      </c>
      <c r="U11" s="168">
        <v>95</v>
      </c>
      <c r="V11" s="170">
        <v>90</v>
      </c>
      <c r="W11" s="164">
        <f t="shared" si="8"/>
        <v>94.73684210526315</v>
      </c>
      <c r="X11" s="162">
        <f t="shared" si="9"/>
        <v>-5</v>
      </c>
      <c r="Y11" s="168">
        <v>2048</v>
      </c>
      <c r="Z11" s="168">
        <v>2242</v>
      </c>
      <c r="AA11" s="163">
        <f t="shared" si="10"/>
        <v>109.47265625</v>
      </c>
      <c r="AB11" s="162">
        <f t="shared" si="11"/>
        <v>194</v>
      </c>
      <c r="AC11" s="168">
        <v>530</v>
      </c>
      <c r="AD11" s="168">
        <v>514</v>
      </c>
      <c r="AE11" s="163">
        <f t="shared" si="12"/>
        <v>96.981132075471692</v>
      </c>
      <c r="AF11" s="162">
        <f t="shared" si="13"/>
        <v>-16</v>
      </c>
      <c r="AG11" s="168">
        <v>795</v>
      </c>
      <c r="AH11" s="169">
        <v>928</v>
      </c>
      <c r="AI11" s="163">
        <f t="shared" si="14"/>
        <v>116.72955974842768</v>
      </c>
      <c r="AJ11" s="162">
        <f t="shared" si="15"/>
        <v>133</v>
      </c>
      <c r="AK11" s="168">
        <v>111</v>
      </c>
      <c r="AL11" s="168">
        <v>121</v>
      </c>
      <c r="AM11" s="164">
        <f t="shared" si="16"/>
        <v>109.00900900900901</v>
      </c>
      <c r="AN11" s="162">
        <f t="shared" si="17"/>
        <v>10</v>
      </c>
      <c r="AO11" s="172">
        <v>94</v>
      </c>
      <c r="AP11" s="172">
        <v>108</v>
      </c>
      <c r="AQ11" s="166">
        <f t="shared" si="25"/>
        <v>114.9</v>
      </c>
      <c r="AR11" s="165">
        <f t="shared" si="18"/>
        <v>14</v>
      </c>
      <c r="AS11" s="177">
        <v>355</v>
      </c>
      <c r="AT11" s="156">
        <v>359</v>
      </c>
      <c r="AU11" s="155">
        <f t="shared" si="19"/>
        <v>101.1</v>
      </c>
      <c r="AV11" s="153">
        <f t="shared" si="20"/>
        <v>4</v>
      </c>
      <c r="AW11" s="156">
        <v>182</v>
      </c>
      <c r="AX11" s="156">
        <v>234</v>
      </c>
      <c r="AY11" s="155">
        <f t="shared" si="21"/>
        <v>128.57142857142858</v>
      </c>
      <c r="AZ11" s="153">
        <f t="shared" si="22"/>
        <v>52</v>
      </c>
      <c r="BA11" s="156">
        <v>162</v>
      </c>
      <c r="BB11" s="156">
        <v>199</v>
      </c>
      <c r="BC11" s="155">
        <f t="shared" si="26"/>
        <v>122.83950617283949</v>
      </c>
      <c r="BD11" s="153">
        <f t="shared" si="23"/>
        <v>37</v>
      </c>
      <c r="BE11" s="199">
        <v>1989.375</v>
      </c>
      <c r="BF11" s="199">
        <v>2523.3644859813085</v>
      </c>
      <c r="BG11" s="201">
        <v>126.8</v>
      </c>
      <c r="BH11" s="156">
        <v>22</v>
      </c>
      <c r="BI11" s="156">
        <v>19</v>
      </c>
      <c r="BJ11" s="160">
        <f t="shared" si="27"/>
        <v>86.36363636363636</v>
      </c>
      <c r="BK11" s="159">
        <f t="shared" si="28"/>
        <v>-3</v>
      </c>
      <c r="BL11" s="153">
        <v>9</v>
      </c>
      <c r="BM11" s="157">
        <v>4648.7299999999996</v>
      </c>
      <c r="BN11" s="157">
        <v>4888.1099999999997</v>
      </c>
      <c r="BO11" s="158">
        <v>105.1</v>
      </c>
      <c r="BP11" s="153">
        <v>239.38000000000011</v>
      </c>
    </row>
    <row r="12" spans="1:68" s="173" customFormat="1" ht="16.5" customHeight="1" x14ac:dyDescent="0.25">
      <c r="A12" s="176" t="s">
        <v>136</v>
      </c>
      <c r="B12" s="16">
        <v>452</v>
      </c>
      <c r="C12" s="61">
        <v>434</v>
      </c>
      <c r="D12" s="163">
        <f t="shared" si="0"/>
        <v>96.017699115044252</v>
      </c>
      <c r="E12" s="162">
        <f t="shared" si="1"/>
        <v>-18</v>
      </c>
      <c r="F12" s="16">
        <v>283</v>
      </c>
      <c r="G12" s="16">
        <v>278</v>
      </c>
      <c r="H12" s="163">
        <f t="shared" si="2"/>
        <v>98.233215547703182</v>
      </c>
      <c r="I12" s="162">
        <f t="shared" si="3"/>
        <v>-5</v>
      </c>
      <c r="J12" s="16">
        <v>310</v>
      </c>
      <c r="K12" s="16">
        <v>262</v>
      </c>
      <c r="L12" s="12">
        <f t="shared" si="4"/>
        <v>84.516129032258064</v>
      </c>
      <c r="M12" s="11">
        <f t="shared" si="5"/>
        <v>-48</v>
      </c>
      <c r="N12" s="174">
        <v>179</v>
      </c>
      <c r="O12" s="16">
        <v>174</v>
      </c>
      <c r="P12" s="13">
        <f t="shared" si="6"/>
        <v>97.206703910614522</v>
      </c>
      <c r="Q12" s="175">
        <f t="shared" si="7"/>
        <v>-5</v>
      </c>
      <c r="R12" s="13">
        <v>57.7</v>
      </c>
      <c r="S12" s="13">
        <v>66.400000000000006</v>
      </c>
      <c r="T12" s="164">
        <f t="shared" si="24"/>
        <v>8.7000000000000028</v>
      </c>
      <c r="U12" s="16">
        <v>33</v>
      </c>
      <c r="V12" s="174">
        <v>26</v>
      </c>
      <c r="W12" s="13">
        <f t="shared" si="8"/>
        <v>78.787878787878782</v>
      </c>
      <c r="X12" s="11">
        <f t="shared" si="9"/>
        <v>-7</v>
      </c>
      <c r="Y12" s="16">
        <v>2817</v>
      </c>
      <c r="Z12" s="16">
        <v>2874</v>
      </c>
      <c r="AA12" s="12">
        <f t="shared" si="10"/>
        <v>102.02342917997871</v>
      </c>
      <c r="AB12" s="11">
        <f t="shared" si="11"/>
        <v>57</v>
      </c>
      <c r="AC12" s="16">
        <v>450</v>
      </c>
      <c r="AD12" s="16">
        <v>428</v>
      </c>
      <c r="AE12" s="12">
        <f t="shared" si="12"/>
        <v>95.111111111111114</v>
      </c>
      <c r="AF12" s="11">
        <f t="shared" si="13"/>
        <v>-22</v>
      </c>
      <c r="AG12" s="16">
        <v>1702</v>
      </c>
      <c r="AH12" s="61">
        <v>1486</v>
      </c>
      <c r="AI12" s="12">
        <f t="shared" si="14"/>
        <v>87.309048178613395</v>
      </c>
      <c r="AJ12" s="11">
        <f t="shared" si="15"/>
        <v>-216</v>
      </c>
      <c r="AK12" s="16">
        <v>113</v>
      </c>
      <c r="AL12" s="16">
        <v>124</v>
      </c>
      <c r="AM12" s="13">
        <f t="shared" si="16"/>
        <v>109.73451327433628</v>
      </c>
      <c r="AN12" s="11">
        <f t="shared" si="17"/>
        <v>11</v>
      </c>
      <c r="AO12" s="17">
        <v>141</v>
      </c>
      <c r="AP12" s="17">
        <v>152</v>
      </c>
      <c r="AQ12" s="15">
        <f t="shared" si="25"/>
        <v>107.8</v>
      </c>
      <c r="AR12" s="14">
        <f t="shared" si="18"/>
        <v>11</v>
      </c>
      <c r="AS12" s="178">
        <v>329</v>
      </c>
      <c r="AT12" s="157">
        <v>345</v>
      </c>
      <c r="AU12" s="160">
        <f t="shared" si="19"/>
        <v>104.9</v>
      </c>
      <c r="AV12" s="159">
        <f t="shared" si="20"/>
        <v>16</v>
      </c>
      <c r="AW12" s="157">
        <v>215</v>
      </c>
      <c r="AX12" s="157">
        <v>245</v>
      </c>
      <c r="AY12" s="160">
        <f t="shared" si="21"/>
        <v>113.95348837209302</v>
      </c>
      <c r="AZ12" s="159">
        <f t="shared" si="22"/>
        <v>30</v>
      </c>
      <c r="BA12" s="157">
        <v>186</v>
      </c>
      <c r="BB12" s="157">
        <v>226</v>
      </c>
      <c r="BC12" s="160">
        <f t="shared" si="26"/>
        <v>121.50537634408603</v>
      </c>
      <c r="BD12" s="159">
        <f t="shared" si="23"/>
        <v>40</v>
      </c>
      <c r="BE12" s="199">
        <v>2037.0192307692307</v>
      </c>
      <c r="BF12" s="199">
        <v>2552.4886877828053</v>
      </c>
      <c r="BG12" s="201">
        <v>125.3</v>
      </c>
      <c r="BH12" s="157">
        <v>29</v>
      </c>
      <c r="BI12" s="157">
        <v>51</v>
      </c>
      <c r="BJ12" s="160">
        <f t="shared" si="27"/>
        <v>175.86206896551724</v>
      </c>
      <c r="BK12" s="159">
        <f t="shared" si="28"/>
        <v>22</v>
      </c>
      <c r="BL12" s="153">
        <v>7</v>
      </c>
      <c r="BM12" s="157">
        <v>3836.61</v>
      </c>
      <c r="BN12" s="157">
        <v>5479.48</v>
      </c>
      <c r="BO12" s="158">
        <v>142.80000000000001</v>
      </c>
      <c r="BP12" s="153">
        <v>1642.8699999999994</v>
      </c>
    </row>
    <row r="13" spans="1:68" s="167" customFormat="1" ht="16.5" customHeight="1" x14ac:dyDescent="0.25">
      <c r="A13" s="176" t="s">
        <v>137</v>
      </c>
      <c r="B13" s="16">
        <v>1244</v>
      </c>
      <c r="C13" s="61">
        <v>1074</v>
      </c>
      <c r="D13" s="163">
        <f t="shared" si="0"/>
        <v>86.334405144694543</v>
      </c>
      <c r="E13" s="162">
        <f t="shared" si="1"/>
        <v>-170</v>
      </c>
      <c r="F13" s="16">
        <v>749</v>
      </c>
      <c r="G13" s="16">
        <v>607</v>
      </c>
      <c r="H13" s="163">
        <f t="shared" si="2"/>
        <v>81.041388518024021</v>
      </c>
      <c r="I13" s="162">
        <f t="shared" si="3"/>
        <v>-142</v>
      </c>
      <c r="J13" s="16">
        <v>891</v>
      </c>
      <c r="K13" s="16">
        <v>806</v>
      </c>
      <c r="L13" s="12">
        <f t="shared" si="4"/>
        <v>90.460157126823788</v>
      </c>
      <c r="M13" s="11">
        <f t="shared" si="5"/>
        <v>-85</v>
      </c>
      <c r="N13" s="174">
        <v>588</v>
      </c>
      <c r="O13" s="16">
        <v>499</v>
      </c>
      <c r="P13" s="13">
        <f t="shared" si="6"/>
        <v>84.863945578231295</v>
      </c>
      <c r="Q13" s="175">
        <f t="shared" si="7"/>
        <v>-89</v>
      </c>
      <c r="R13" s="13">
        <v>66</v>
      </c>
      <c r="S13" s="13">
        <v>61.9</v>
      </c>
      <c r="T13" s="164">
        <f t="shared" si="24"/>
        <v>-4.1000000000000014</v>
      </c>
      <c r="U13" s="16">
        <v>214</v>
      </c>
      <c r="V13" s="174">
        <v>126</v>
      </c>
      <c r="W13" s="13">
        <f t="shared" si="8"/>
        <v>58.878504672897193</v>
      </c>
      <c r="X13" s="11">
        <f t="shared" si="9"/>
        <v>-88</v>
      </c>
      <c r="Y13" s="16">
        <v>2940</v>
      </c>
      <c r="Z13" s="16">
        <v>4052</v>
      </c>
      <c r="AA13" s="12">
        <f t="shared" si="10"/>
        <v>137.82312925170069</v>
      </c>
      <c r="AB13" s="11">
        <f t="shared" si="11"/>
        <v>1112</v>
      </c>
      <c r="AC13" s="16">
        <v>1222</v>
      </c>
      <c r="AD13" s="16">
        <v>1003</v>
      </c>
      <c r="AE13" s="12">
        <f t="shared" si="12"/>
        <v>82.078559738134203</v>
      </c>
      <c r="AF13" s="11">
        <f t="shared" si="13"/>
        <v>-219</v>
      </c>
      <c r="AG13" s="16">
        <v>483</v>
      </c>
      <c r="AH13" s="61">
        <v>1613</v>
      </c>
      <c r="AI13" s="12">
        <f t="shared" si="14"/>
        <v>333.95445134575567</v>
      </c>
      <c r="AJ13" s="11">
        <f t="shared" si="15"/>
        <v>1130</v>
      </c>
      <c r="AK13" s="16">
        <v>328</v>
      </c>
      <c r="AL13" s="16">
        <v>201</v>
      </c>
      <c r="AM13" s="13">
        <f t="shared" si="16"/>
        <v>61.280487804878049</v>
      </c>
      <c r="AN13" s="11">
        <f t="shared" si="17"/>
        <v>-127</v>
      </c>
      <c r="AO13" s="17">
        <v>315</v>
      </c>
      <c r="AP13" s="17">
        <v>315</v>
      </c>
      <c r="AQ13" s="15">
        <f t="shared" si="25"/>
        <v>100</v>
      </c>
      <c r="AR13" s="14">
        <f t="shared" si="18"/>
        <v>0</v>
      </c>
      <c r="AS13" s="178">
        <v>1019</v>
      </c>
      <c r="AT13" s="157">
        <v>835</v>
      </c>
      <c r="AU13" s="160">
        <f t="shared" si="19"/>
        <v>81.900000000000006</v>
      </c>
      <c r="AV13" s="159">
        <f t="shared" si="20"/>
        <v>-184</v>
      </c>
      <c r="AW13" s="157">
        <v>509</v>
      </c>
      <c r="AX13" s="157">
        <v>479</v>
      </c>
      <c r="AY13" s="160">
        <f t="shared" si="21"/>
        <v>94.106090373280949</v>
      </c>
      <c r="AZ13" s="159">
        <f t="shared" si="22"/>
        <v>-30</v>
      </c>
      <c r="BA13" s="157">
        <v>442</v>
      </c>
      <c r="BB13" s="157">
        <v>417</v>
      </c>
      <c r="BC13" s="160">
        <f t="shared" si="26"/>
        <v>94.343891402714931</v>
      </c>
      <c r="BD13" s="159">
        <f t="shared" si="23"/>
        <v>-25</v>
      </c>
      <c r="BE13" s="199">
        <v>2162.1686746987953</v>
      </c>
      <c r="BF13" s="199">
        <v>2900.2136752136753</v>
      </c>
      <c r="BG13" s="201">
        <v>134.1</v>
      </c>
      <c r="BH13" s="157">
        <v>99</v>
      </c>
      <c r="BI13" s="157">
        <v>50</v>
      </c>
      <c r="BJ13" s="160">
        <f t="shared" si="27"/>
        <v>50.505050505050505</v>
      </c>
      <c r="BK13" s="159">
        <f t="shared" si="28"/>
        <v>-49</v>
      </c>
      <c r="BL13" s="153">
        <v>4</v>
      </c>
      <c r="BM13" s="157">
        <v>4240.01</v>
      </c>
      <c r="BN13" s="157">
        <v>5937.5</v>
      </c>
      <c r="BO13" s="158">
        <v>140</v>
      </c>
      <c r="BP13" s="153">
        <v>1697.4899999999998</v>
      </c>
    </row>
    <row r="14" spans="1:68" s="173" customFormat="1" ht="16.5" customHeight="1" x14ac:dyDescent="0.25">
      <c r="A14" s="176" t="s">
        <v>138</v>
      </c>
      <c r="B14" s="16">
        <v>375</v>
      </c>
      <c r="C14" s="61">
        <v>401</v>
      </c>
      <c r="D14" s="163">
        <f t="shared" si="0"/>
        <v>106.93333333333332</v>
      </c>
      <c r="E14" s="162">
        <f t="shared" si="1"/>
        <v>26</v>
      </c>
      <c r="F14" s="16">
        <v>206</v>
      </c>
      <c r="G14" s="16">
        <v>217</v>
      </c>
      <c r="H14" s="163">
        <f t="shared" si="2"/>
        <v>105.33980582524272</v>
      </c>
      <c r="I14" s="162">
        <f t="shared" si="3"/>
        <v>11</v>
      </c>
      <c r="J14" s="16">
        <v>234</v>
      </c>
      <c r="K14" s="16">
        <v>358</v>
      </c>
      <c r="L14" s="12">
        <f t="shared" si="4"/>
        <v>152.99145299145297</v>
      </c>
      <c r="M14" s="11">
        <f t="shared" si="5"/>
        <v>124</v>
      </c>
      <c r="N14" s="174">
        <v>118</v>
      </c>
      <c r="O14" s="16">
        <v>198</v>
      </c>
      <c r="P14" s="13">
        <f t="shared" si="6"/>
        <v>167.79661016949152</v>
      </c>
      <c r="Q14" s="175">
        <f t="shared" si="7"/>
        <v>80</v>
      </c>
      <c r="R14" s="13">
        <v>50.4</v>
      </c>
      <c r="S14" s="13">
        <v>55.3</v>
      </c>
      <c r="T14" s="164">
        <f t="shared" si="24"/>
        <v>4.8999999999999986</v>
      </c>
      <c r="U14" s="16">
        <v>61</v>
      </c>
      <c r="V14" s="174">
        <v>63</v>
      </c>
      <c r="W14" s="13">
        <f t="shared" si="8"/>
        <v>103.27868852459017</v>
      </c>
      <c r="X14" s="11">
        <f t="shared" si="9"/>
        <v>2</v>
      </c>
      <c r="Y14" s="16">
        <v>1744</v>
      </c>
      <c r="Z14" s="16">
        <v>1693</v>
      </c>
      <c r="AA14" s="12">
        <f t="shared" si="10"/>
        <v>97.075688073394488</v>
      </c>
      <c r="AB14" s="11">
        <f t="shared" si="11"/>
        <v>-51</v>
      </c>
      <c r="AC14" s="16">
        <v>354</v>
      </c>
      <c r="AD14" s="16">
        <v>397</v>
      </c>
      <c r="AE14" s="12">
        <f t="shared" si="12"/>
        <v>112.14689265536724</v>
      </c>
      <c r="AF14" s="11">
        <f t="shared" si="13"/>
        <v>43</v>
      </c>
      <c r="AG14" s="16">
        <v>578</v>
      </c>
      <c r="AH14" s="61">
        <v>356</v>
      </c>
      <c r="AI14" s="12">
        <f t="shared" si="14"/>
        <v>61.591695501730101</v>
      </c>
      <c r="AJ14" s="11">
        <f t="shared" si="15"/>
        <v>-222</v>
      </c>
      <c r="AK14" s="16">
        <v>166</v>
      </c>
      <c r="AL14" s="16">
        <v>166</v>
      </c>
      <c r="AM14" s="13">
        <f t="shared" si="16"/>
        <v>100</v>
      </c>
      <c r="AN14" s="11">
        <f t="shared" si="17"/>
        <v>0</v>
      </c>
      <c r="AO14" s="17">
        <v>107</v>
      </c>
      <c r="AP14" s="17">
        <v>115</v>
      </c>
      <c r="AQ14" s="15">
        <f t="shared" si="25"/>
        <v>107.5</v>
      </c>
      <c r="AR14" s="14">
        <f t="shared" si="18"/>
        <v>8</v>
      </c>
      <c r="AS14" s="178">
        <v>297</v>
      </c>
      <c r="AT14" s="157">
        <v>409</v>
      </c>
      <c r="AU14" s="160">
        <f t="shared" si="19"/>
        <v>137.69999999999999</v>
      </c>
      <c r="AV14" s="159">
        <f t="shared" si="20"/>
        <v>112</v>
      </c>
      <c r="AW14" s="157">
        <v>161</v>
      </c>
      <c r="AX14" s="157">
        <v>176</v>
      </c>
      <c r="AY14" s="160">
        <f t="shared" si="21"/>
        <v>109.3167701863354</v>
      </c>
      <c r="AZ14" s="159">
        <f t="shared" si="22"/>
        <v>15</v>
      </c>
      <c r="BA14" s="157">
        <v>145</v>
      </c>
      <c r="BB14" s="157">
        <v>158</v>
      </c>
      <c r="BC14" s="160">
        <f t="shared" si="26"/>
        <v>108.9655172413793</v>
      </c>
      <c r="BD14" s="159">
        <f t="shared" si="23"/>
        <v>13</v>
      </c>
      <c r="BE14" s="199">
        <v>2429.3333333333335</v>
      </c>
      <c r="BF14" s="199">
        <v>2625.8426966292136</v>
      </c>
      <c r="BG14" s="201">
        <v>108.1</v>
      </c>
      <c r="BH14" s="157">
        <v>63</v>
      </c>
      <c r="BI14" s="157">
        <v>69</v>
      </c>
      <c r="BJ14" s="160">
        <f t="shared" si="27"/>
        <v>109.52380952380953</v>
      </c>
      <c r="BK14" s="159">
        <f t="shared" si="28"/>
        <v>6</v>
      </c>
      <c r="BL14" s="153">
        <v>3</v>
      </c>
      <c r="BM14" s="157">
        <v>4789.13</v>
      </c>
      <c r="BN14" s="157">
        <v>5668.06</v>
      </c>
      <c r="BO14" s="158">
        <v>118.4</v>
      </c>
      <c r="BP14" s="153">
        <v>878.93000000000029</v>
      </c>
    </row>
    <row r="15" spans="1:68" s="173" customFormat="1" ht="16.5" customHeight="1" x14ac:dyDescent="0.25">
      <c r="A15" s="176" t="s">
        <v>139</v>
      </c>
      <c r="B15" s="16">
        <v>463</v>
      </c>
      <c r="C15" s="61">
        <v>563</v>
      </c>
      <c r="D15" s="163">
        <f t="shared" si="0"/>
        <v>121.59827213822894</v>
      </c>
      <c r="E15" s="162">
        <f t="shared" si="1"/>
        <v>100</v>
      </c>
      <c r="F15" s="16">
        <v>323</v>
      </c>
      <c r="G15" s="16">
        <v>318</v>
      </c>
      <c r="H15" s="163">
        <f t="shared" si="2"/>
        <v>98.452012383900936</v>
      </c>
      <c r="I15" s="162">
        <f t="shared" si="3"/>
        <v>-5</v>
      </c>
      <c r="J15" s="16">
        <v>791</v>
      </c>
      <c r="K15" s="16">
        <v>800</v>
      </c>
      <c r="L15" s="12">
        <f t="shared" si="4"/>
        <v>101.13780025284449</v>
      </c>
      <c r="M15" s="11">
        <f t="shared" si="5"/>
        <v>9</v>
      </c>
      <c r="N15" s="174">
        <v>634</v>
      </c>
      <c r="O15" s="16">
        <v>618</v>
      </c>
      <c r="P15" s="13">
        <f t="shared" si="6"/>
        <v>97.476340694006311</v>
      </c>
      <c r="Q15" s="175">
        <f t="shared" si="7"/>
        <v>-16</v>
      </c>
      <c r="R15" s="13">
        <v>80.2</v>
      </c>
      <c r="S15" s="13">
        <v>77.3</v>
      </c>
      <c r="T15" s="164">
        <f t="shared" si="24"/>
        <v>-2.9000000000000057</v>
      </c>
      <c r="U15" s="16">
        <v>60</v>
      </c>
      <c r="V15" s="174">
        <v>67</v>
      </c>
      <c r="W15" s="13">
        <f t="shared" si="8"/>
        <v>111.66666666666667</v>
      </c>
      <c r="X15" s="11">
        <f t="shared" si="9"/>
        <v>7</v>
      </c>
      <c r="Y15" s="16">
        <v>2832</v>
      </c>
      <c r="Z15" s="16">
        <v>3803</v>
      </c>
      <c r="AA15" s="12">
        <f t="shared" si="10"/>
        <v>134.2867231638418</v>
      </c>
      <c r="AB15" s="11">
        <f t="shared" si="11"/>
        <v>971</v>
      </c>
      <c r="AC15" s="16">
        <v>448</v>
      </c>
      <c r="AD15" s="16">
        <v>553</v>
      </c>
      <c r="AE15" s="12">
        <f t="shared" si="12"/>
        <v>123.4375</v>
      </c>
      <c r="AF15" s="11">
        <f t="shared" si="13"/>
        <v>105</v>
      </c>
      <c r="AG15" s="16">
        <v>1243</v>
      </c>
      <c r="AH15" s="61">
        <v>1120</v>
      </c>
      <c r="AI15" s="12">
        <f t="shared" si="14"/>
        <v>90.104585679806917</v>
      </c>
      <c r="AJ15" s="11">
        <f t="shared" si="15"/>
        <v>-123</v>
      </c>
      <c r="AK15" s="16">
        <v>70</v>
      </c>
      <c r="AL15" s="16">
        <v>92</v>
      </c>
      <c r="AM15" s="13">
        <f t="shared" si="16"/>
        <v>131.42857142857142</v>
      </c>
      <c r="AN15" s="11">
        <f t="shared" si="17"/>
        <v>22</v>
      </c>
      <c r="AO15" s="17">
        <v>325</v>
      </c>
      <c r="AP15" s="17">
        <v>329</v>
      </c>
      <c r="AQ15" s="15">
        <f t="shared" si="25"/>
        <v>101.2</v>
      </c>
      <c r="AR15" s="14">
        <f t="shared" si="18"/>
        <v>4</v>
      </c>
      <c r="AS15" s="178">
        <v>1379</v>
      </c>
      <c r="AT15" s="157">
        <v>1517</v>
      </c>
      <c r="AU15" s="160">
        <f t="shared" si="19"/>
        <v>110</v>
      </c>
      <c r="AV15" s="159">
        <f t="shared" si="20"/>
        <v>138</v>
      </c>
      <c r="AW15" s="157">
        <v>223</v>
      </c>
      <c r="AX15" s="157">
        <v>289</v>
      </c>
      <c r="AY15" s="160">
        <f t="shared" si="21"/>
        <v>129.59641255605382</v>
      </c>
      <c r="AZ15" s="159">
        <f t="shared" si="22"/>
        <v>66</v>
      </c>
      <c r="BA15" s="157">
        <v>163</v>
      </c>
      <c r="BB15" s="157">
        <v>221</v>
      </c>
      <c r="BC15" s="160">
        <f t="shared" si="26"/>
        <v>135.58282208588957</v>
      </c>
      <c r="BD15" s="159">
        <f t="shared" si="23"/>
        <v>58</v>
      </c>
      <c r="BE15" s="199">
        <v>3327.2727272727275</v>
      </c>
      <c r="BF15" s="199">
        <v>3383.4745762711864</v>
      </c>
      <c r="BG15" s="201">
        <v>101.7</v>
      </c>
      <c r="BH15" s="157">
        <v>375</v>
      </c>
      <c r="BI15" s="157">
        <v>384</v>
      </c>
      <c r="BJ15" s="160">
        <f t="shared" si="27"/>
        <v>102.4</v>
      </c>
      <c r="BK15" s="159">
        <f t="shared" si="28"/>
        <v>9</v>
      </c>
      <c r="BL15" s="153">
        <v>6</v>
      </c>
      <c r="BM15" s="157">
        <v>5757.88</v>
      </c>
      <c r="BN15" s="157">
        <v>7297.96</v>
      </c>
      <c r="BO15" s="158">
        <v>126.7</v>
      </c>
      <c r="BP15" s="153">
        <v>1540.08</v>
      </c>
    </row>
    <row r="16" spans="1:68" s="173" customFormat="1" ht="16.5" customHeight="1" x14ac:dyDescent="0.25">
      <c r="A16" s="176" t="s">
        <v>140</v>
      </c>
      <c r="B16" s="16">
        <v>518</v>
      </c>
      <c r="C16" s="61">
        <v>484</v>
      </c>
      <c r="D16" s="163">
        <f t="shared" si="0"/>
        <v>93.43629343629344</v>
      </c>
      <c r="E16" s="162">
        <f t="shared" si="1"/>
        <v>-34</v>
      </c>
      <c r="F16" s="16">
        <v>338</v>
      </c>
      <c r="G16" s="16">
        <v>344</v>
      </c>
      <c r="H16" s="163">
        <f t="shared" si="2"/>
        <v>101.77514792899409</v>
      </c>
      <c r="I16" s="162">
        <f t="shared" si="3"/>
        <v>6</v>
      </c>
      <c r="J16" s="16">
        <v>345</v>
      </c>
      <c r="K16" s="16">
        <v>276</v>
      </c>
      <c r="L16" s="12">
        <f t="shared" si="4"/>
        <v>80</v>
      </c>
      <c r="M16" s="11">
        <f t="shared" si="5"/>
        <v>-69</v>
      </c>
      <c r="N16" s="174">
        <v>239</v>
      </c>
      <c r="O16" s="16">
        <v>194</v>
      </c>
      <c r="P16" s="13">
        <f t="shared" si="6"/>
        <v>81.171548117154813</v>
      </c>
      <c r="Q16" s="175">
        <f t="shared" si="7"/>
        <v>-45</v>
      </c>
      <c r="R16" s="13">
        <v>69.3</v>
      </c>
      <c r="S16" s="13">
        <v>70.3</v>
      </c>
      <c r="T16" s="164">
        <f t="shared" si="24"/>
        <v>1</v>
      </c>
      <c r="U16" s="16">
        <v>15</v>
      </c>
      <c r="V16" s="174">
        <v>37</v>
      </c>
      <c r="W16" s="13">
        <f t="shared" si="8"/>
        <v>246.66666666666669</v>
      </c>
      <c r="X16" s="11">
        <f t="shared" si="9"/>
        <v>22</v>
      </c>
      <c r="Y16" s="16">
        <v>1252</v>
      </c>
      <c r="Z16" s="16">
        <v>1540</v>
      </c>
      <c r="AA16" s="12">
        <f t="shared" si="10"/>
        <v>123.00319488817892</v>
      </c>
      <c r="AB16" s="11">
        <f t="shared" si="11"/>
        <v>288</v>
      </c>
      <c r="AC16" s="16">
        <v>515</v>
      </c>
      <c r="AD16" s="16">
        <v>478</v>
      </c>
      <c r="AE16" s="12">
        <f t="shared" si="12"/>
        <v>92.815533980582515</v>
      </c>
      <c r="AF16" s="11">
        <f t="shared" si="13"/>
        <v>-37</v>
      </c>
      <c r="AG16" s="16">
        <v>402</v>
      </c>
      <c r="AH16" s="61">
        <v>502</v>
      </c>
      <c r="AI16" s="12">
        <f t="shared" si="14"/>
        <v>124.87562189054727</v>
      </c>
      <c r="AJ16" s="11">
        <f t="shared" si="15"/>
        <v>100</v>
      </c>
      <c r="AK16" s="16">
        <v>50</v>
      </c>
      <c r="AL16" s="16">
        <v>105</v>
      </c>
      <c r="AM16" s="13">
        <f t="shared" si="16"/>
        <v>210</v>
      </c>
      <c r="AN16" s="11">
        <f t="shared" si="17"/>
        <v>55</v>
      </c>
      <c r="AO16" s="17">
        <v>80</v>
      </c>
      <c r="AP16" s="17">
        <v>105</v>
      </c>
      <c r="AQ16" s="15">
        <f t="shared" si="25"/>
        <v>131.30000000000001</v>
      </c>
      <c r="AR16" s="14">
        <f t="shared" si="18"/>
        <v>25</v>
      </c>
      <c r="AS16" s="178">
        <v>358</v>
      </c>
      <c r="AT16" s="157">
        <v>351</v>
      </c>
      <c r="AU16" s="160">
        <f t="shared" si="19"/>
        <v>98</v>
      </c>
      <c r="AV16" s="159">
        <f t="shared" si="20"/>
        <v>-7</v>
      </c>
      <c r="AW16" s="157">
        <v>278</v>
      </c>
      <c r="AX16" s="157">
        <v>284</v>
      </c>
      <c r="AY16" s="160">
        <f t="shared" si="21"/>
        <v>102.15827338129498</v>
      </c>
      <c r="AZ16" s="159">
        <f t="shared" si="22"/>
        <v>6</v>
      </c>
      <c r="BA16" s="157">
        <v>264</v>
      </c>
      <c r="BB16" s="157">
        <v>265</v>
      </c>
      <c r="BC16" s="160">
        <f t="shared" si="26"/>
        <v>100.37878787878789</v>
      </c>
      <c r="BD16" s="159">
        <f t="shared" si="23"/>
        <v>1</v>
      </c>
      <c r="BE16" s="199">
        <v>2243.9024390243903</v>
      </c>
      <c r="BF16" s="199">
        <v>2725.8389261744965</v>
      </c>
      <c r="BG16" s="201">
        <v>121.5</v>
      </c>
      <c r="BH16" s="157">
        <v>9</v>
      </c>
      <c r="BI16" s="157">
        <v>32</v>
      </c>
      <c r="BJ16" s="160">
        <f t="shared" si="27"/>
        <v>355.55555555555554</v>
      </c>
      <c r="BK16" s="159">
        <f t="shared" si="28"/>
        <v>23</v>
      </c>
      <c r="BL16" s="153">
        <v>10</v>
      </c>
      <c r="BM16" s="157">
        <v>3894</v>
      </c>
      <c r="BN16" s="157">
        <v>5361.4</v>
      </c>
      <c r="BO16" s="158">
        <v>137.69999999999999</v>
      </c>
      <c r="BP16" s="153">
        <v>1467.3999999999996</v>
      </c>
    </row>
    <row r="17" spans="1:68" s="173" customFormat="1" ht="16.5" customHeight="1" x14ac:dyDescent="0.25">
      <c r="A17" s="176" t="s">
        <v>141</v>
      </c>
      <c r="B17" s="16">
        <v>846</v>
      </c>
      <c r="C17" s="61">
        <v>773</v>
      </c>
      <c r="D17" s="163">
        <f t="shared" si="0"/>
        <v>91.371158392434992</v>
      </c>
      <c r="E17" s="162">
        <f t="shared" si="1"/>
        <v>-73</v>
      </c>
      <c r="F17" s="16">
        <v>496</v>
      </c>
      <c r="G17" s="16">
        <v>476</v>
      </c>
      <c r="H17" s="163">
        <f t="shared" si="2"/>
        <v>95.967741935483872</v>
      </c>
      <c r="I17" s="162">
        <f t="shared" si="3"/>
        <v>-20</v>
      </c>
      <c r="J17" s="16">
        <v>338</v>
      </c>
      <c r="K17" s="16">
        <v>479</v>
      </c>
      <c r="L17" s="12">
        <f t="shared" si="4"/>
        <v>141.71597633136093</v>
      </c>
      <c r="M17" s="11">
        <f t="shared" si="5"/>
        <v>141</v>
      </c>
      <c r="N17" s="174">
        <v>155</v>
      </c>
      <c r="O17" s="16">
        <v>292</v>
      </c>
      <c r="P17" s="13">
        <f t="shared" si="6"/>
        <v>188.38709677419354</v>
      </c>
      <c r="Q17" s="175">
        <f t="shared" si="7"/>
        <v>137</v>
      </c>
      <c r="R17" s="13">
        <v>45.9</v>
      </c>
      <c r="S17" s="13">
        <v>61</v>
      </c>
      <c r="T17" s="164">
        <f t="shared" si="24"/>
        <v>15.100000000000001</v>
      </c>
      <c r="U17" s="16">
        <v>56</v>
      </c>
      <c r="V17" s="174">
        <v>56</v>
      </c>
      <c r="W17" s="13">
        <f t="shared" si="8"/>
        <v>100</v>
      </c>
      <c r="X17" s="11">
        <f t="shared" si="9"/>
        <v>0</v>
      </c>
      <c r="Y17" s="16">
        <v>2569</v>
      </c>
      <c r="Z17" s="16">
        <v>3564</v>
      </c>
      <c r="AA17" s="12">
        <f t="shared" si="10"/>
        <v>138.73102374464773</v>
      </c>
      <c r="AB17" s="11">
        <f t="shared" si="11"/>
        <v>995</v>
      </c>
      <c r="AC17" s="16">
        <v>829</v>
      </c>
      <c r="AD17" s="16">
        <v>761</v>
      </c>
      <c r="AE17" s="12">
        <f t="shared" si="12"/>
        <v>91.797346200241265</v>
      </c>
      <c r="AF17" s="11">
        <f t="shared" si="13"/>
        <v>-68</v>
      </c>
      <c r="AG17" s="16">
        <v>1076</v>
      </c>
      <c r="AH17" s="61">
        <v>1703</v>
      </c>
      <c r="AI17" s="12">
        <f t="shared" si="14"/>
        <v>158.27137546468401</v>
      </c>
      <c r="AJ17" s="11">
        <f t="shared" si="15"/>
        <v>627</v>
      </c>
      <c r="AK17" s="16">
        <v>120</v>
      </c>
      <c r="AL17" s="16">
        <v>193</v>
      </c>
      <c r="AM17" s="13">
        <f t="shared" si="16"/>
        <v>160.83333333333334</v>
      </c>
      <c r="AN17" s="11">
        <f t="shared" si="17"/>
        <v>73</v>
      </c>
      <c r="AO17" s="17">
        <v>157</v>
      </c>
      <c r="AP17" s="17">
        <v>213</v>
      </c>
      <c r="AQ17" s="15">
        <f t="shared" si="25"/>
        <v>135.69999999999999</v>
      </c>
      <c r="AR17" s="14">
        <f t="shared" si="18"/>
        <v>56</v>
      </c>
      <c r="AS17" s="178">
        <v>473</v>
      </c>
      <c r="AT17" s="157">
        <v>540</v>
      </c>
      <c r="AU17" s="160">
        <f t="shared" si="19"/>
        <v>114.2</v>
      </c>
      <c r="AV17" s="159">
        <f t="shared" si="20"/>
        <v>67</v>
      </c>
      <c r="AW17" s="157">
        <v>404</v>
      </c>
      <c r="AX17" s="157">
        <v>399</v>
      </c>
      <c r="AY17" s="160">
        <f t="shared" si="21"/>
        <v>98.762376237623755</v>
      </c>
      <c r="AZ17" s="159">
        <f t="shared" si="22"/>
        <v>-5</v>
      </c>
      <c r="BA17" s="157">
        <v>356</v>
      </c>
      <c r="BB17" s="157">
        <v>357</v>
      </c>
      <c r="BC17" s="160">
        <f t="shared" si="26"/>
        <v>100.28089887640451</v>
      </c>
      <c r="BD17" s="159">
        <f t="shared" si="23"/>
        <v>1</v>
      </c>
      <c r="BE17" s="199">
        <v>2259.2592592592591</v>
      </c>
      <c r="BF17" s="199">
        <v>2612.8279883381924</v>
      </c>
      <c r="BG17" s="201">
        <v>115.6</v>
      </c>
      <c r="BH17" s="157">
        <v>57</v>
      </c>
      <c r="BI17" s="157">
        <v>43</v>
      </c>
      <c r="BJ17" s="160">
        <f t="shared" si="27"/>
        <v>75.438596491228068</v>
      </c>
      <c r="BK17" s="159">
        <f t="shared" si="28"/>
        <v>-14</v>
      </c>
      <c r="BL17" s="153">
        <v>2</v>
      </c>
      <c r="BM17" s="157">
        <v>5225.0200000000004</v>
      </c>
      <c r="BN17" s="157">
        <v>5512.23</v>
      </c>
      <c r="BO17" s="158">
        <v>105.5</v>
      </c>
      <c r="BP17" s="153">
        <v>287.20999999999913</v>
      </c>
    </row>
    <row r="18" spans="1:68" s="173" customFormat="1" ht="16.5" customHeight="1" x14ac:dyDescent="0.25">
      <c r="A18" s="176" t="s">
        <v>142</v>
      </c>
      <c r="B18" s="16">
        <v>594</v>
      </c>
      <c r="C18" s="61">
        <v>706</v>
      </c>
      <c r="D18" s="163">
        <f t="shared" si="0"/>
        <v>118.85521885521885</v>
      </c>
      <c r="E18" s="162">
        <f t="shared" si="1"/>
        <v>112</v>
      </c>
      <c r="F18" s="16">
        <v>364</v>
      </c>
      <c r="G18" s="16">
        <v>491</v>
      </c>
      <c r="H18" s="163">
        <f t="shared" si="2"/>
        <v>134.8901098901099</v>
      </c>
      <c r="I18" s="162">
        <f t="shared" si="3"/>
        <v>127</v>
      </c>
      <c r="J18" s="16">
        <v>625</v>
      </c>
      <c r="K18" s="16">
        <v>635</v>
      </c>
      <c r="L18" s="12">
        <f t="shared" si="4"/>
        <v>101.6</v>
      </c>
      <c r="M18" s="11">
        <f t="shared" si="5"/>
        <v>10</v>
      </c>
      <c r="N18" s="174">
        <v>447</v>
      </c>
      <c r="O18" s="16">
        <v>447</v>
      </c>
      <c r="P18" s="13">
        <f t="shared" si="6"/>
        <v>100</v>
      </c>
      <c r="Q18" s="175">
        <f t="shared" si="7"/>
        <v>0</v>
      </c>
      <c r="R18" s="13">
        <v>71.5</v>
      </c>
      <c r="S18" s="13">
        <v>70.400000000000006</v>
      </c>
      <c r="T18" s="164">
        <f t="shared" si="24"/>
        <v>-1.0999999999999943</v>
      </c>
      <c r="U18" s="16">
        <v>39</v>
      </c>
      <c r="V18" s="174">
        <v>93</v>
      </c>
      <c r="W18" s="13">
        <f t="shared" si="8"/>
        <v>238.46153846153845</v>
      </c>
      <c r="X18" s="11">
        <f t="shared" si="9"/>
        <v>54</v>
      </c>
      <c r="Y18" s="16">
        <v>3582</v>
      </c>
      <c r="Z18" s="16">
        <v>4189</v>
      </c>
      <c r="AA18" s="12">
        <f t="shared" si="10"/>
        <v>116.94584031267448</v>
      </c>
      <c r="AB18" s="11">
        <f t="shared" si="11"/>
        <v>607</v>
      </c>
      <c r="AC18" s="16">
        <v>573</v>
      </c>
      <c r="AD18" s="16">
        <v>694</v>
      </c>
      <c r="AE18" s="12">
        <f t="shared" si="12"/>
        <v>121.11692844677138</v>
      </c>
      <c r="AF18" s="11">
        <f t="shared" si="13"/>
        <v>121</v>
      </c>
      <c r="AG18" s="16">
        <v>1783</v>
      </c>
      <c r="AH18" s="61">
        <v>1722</v>
      </c>
      <c r="AI18" s="12">
        <f t="shared" si="14"/>
        <v>96.578799775658993</v>
      </c>
      <c r="AJ18" s="11">
        <f t="shared" si="15"/>
        <v>-61</v>
      </c>
      <c r="AK18" s="16">
        <v>200</v>
      </c>
      <c r="AL18" s="16">
        <v>188</v>
      </c>
      <c r="AM18" s="13">
        <f t="shared" si="16"/>
        <v>94</v>
      </c>
      <c r="AN18" s="11">
        <f t="shared" si="17"/>
        <v>-12</v>
      </c>
      <c r="AO18" s="17">
        <v>181</v>
      </c>
      <c r="AP18" s="17">
        <v>201</v>
      </c>
      <c r="AQ18" s="15">
        <f t="shared" si="25"/>
        <v>111</v>
      </c>
      <c r="AR18" s="14">
        <f t="shared" si="18"/>
        <v>20</v>
      </c>
      <c r="AS18" s="178">
        <v>785</v>
      </c>
      <c r="AT18" s="157">
        <v>801</v>
      </c>
      <c r="AU18" s="160">
        <f t="shared" si="19"/>
        <v>102</v>
      </c>
      <c r="AV18" s="159">
        <f t="shared" si="20"/>
        <v>16</v>
      </c>
      <c r="AW18" s="157">
        <v>255</v>
      </c>
      <c r="AX18" s="157">
        <v>379</v>
      </c>
      <c r="AY18" s="160">
        <f t="shared" si="21"/>
        <v>148.62745098039215</v>
      </c>
      <c r="AZ18" s="159">
        <f t="shared" si="22"/>
        <v>124</v>
      </c>
      <c r="BA18" s="157">
        <v>225</v>
      </c>
      <c r="BB18" s="157">
        <v>347</v>
      </c>
      <c r="BC18" s="160">
        <f t="shared" si="26"/>
        <v>154.22222222222223</v>
      </c>
      <c r="BD18" s="159">
        <f t="shared" si="23"/>
        <v>122</v>
      </c>
      <c r="BE18" s="199">
        <v>2221.0970464135021</v>
      </c>
      <c r="BF18" s="199">
        <v>2877.2251308900522</v>
      </c>
      <c r="BG18" s="201">
        <v>129.5</v>
      </c>
      <c r="BH18" s="157">
        <v>76</v>
      </c>
      <c r="BI18" s="157">
        <v>98</v>
      </c>
      <c r="BJ18" s="160">
        <f t="shared" si="27"/>
        <v>128.94736842105263</v>
      </c>
      <c r="BK18" s="159">
        <f t="shared" si="28"/>
        <v>22</v>
      </c>
      <c r="BL18" s="153">
        <v>9</v>
      </c>
      <c r="BM18" s="157">
        <v>4374.99</v>
      </c>
      <c r="BN18" s="157">
        <v>5739.63</v>
      </c>
      <c r="BO18" s="158">
        <v>131.19999999999999</v>
      </c>
      <c r="BP18" s="153">
        <v>1364.6400000000003</v>
      </c>
    </row>
    <row r="19" spans="1:68" s="173" customFormat="1" ht="16.5" customHeight="1" x14ac:dyDescent="0.25">
      <c r="A19" s="176" t="s">
        <v>143</v>
      </c>
      <c r="B19" s="16">
        <v>818</v>
      </c>
      <c r="C19" s="61">
        <v>645</v>
      </c>
      <c r="D19" s="163">
        <f t="shared" si="0"/>
        <v>78.850855745721276</v>
      </c>
      <c r="E19" s="162">
        <f t="shared" si="1"/>
        <v>-173</v>
      </c>
      <c r="F19" s="16">
        <v>485</v>
      </c>
      <c r="G19" s="16">
        <v>398</v>
      </c>
      <c r="H19" s="163">
        <f t="shared" si="2"/>
        <v>82.061855670103085</v>
      </c>
      <c r="I19" s="162">
        <f t="shared" si="3"/>
        <v>-87</v>
      </c>
      <c r="J19" s="16">
        <v>344</v>
      </c>
      <c r="K19" s="16">
        <v>383</v>
      </c>
      <c r="L19" s="12">
        <f t="shared" si="4"/>
        <v>111.33720930232558</v>
      </c>
      <c r="M19" s="11">
        <f t="shared" si="5"/>
        <v>39</v>
      </c>
      <c r="N19" s="174">
        <v>175</v>
      </c>
      <c r="O19" s="16">
        <v>215</v>
      </c>
      <c r="P19" s="13">
        <f t="shared" si="6"/>
        <v>122.85714285714286</v>
      </c>
      <c r="Q19" s="175">
        <f t="shared" si="7"/>
        <v>40</v>
      </c>
      <c r="R19" s="13">
        <v>50.9</v>
      </c>
      <c r="S19" s="13">
        <v>56.1</v>
      </c>
      <c r="T19" s="164">
        <f t="shared" si="24"/>
        <v>5.2000000000000028</v>
      </c>
      <c r="U19" s="16">
        <v>58</v>
      </c>
      <c r="V19" s="174">
        <v>65</v>
      </c>
      <c r="W19" s="13">
        <f t="shared" si="8"/>
        <v>112.06896551724137</v>
      </c>
      <c r="X19" s="11">
        <f t="shared" si="9"/>
        <v>7</v>
      </c>
      <c r="Y19" s="16">
        <v>2763</v>
      </c>
      <c r="Z19" s="16">
        <v>2159</v>
      </c>
      <c r="AA19" s="12">
        <f t="shared" si="10"/>
        <v>78.139703221136443</v>
      </c>
      <c r="AB19" s="11">
        <f t="shared" si="11"/>
        <v>-604</v>
      </c>
      <c r="AC19" s="16">
        <v>799</v>
      </c>
      <c r="AD19" s="16">
        <v>640</v>
      </c>
      <c r="AE19" s="12">
        <f t="shared" si="12"/>
        <v>80.100125156445557</v>
      </c>
      <c r="AF19" s="11">
        <f t="shared" si="13"/>
        <v>-159</v>
      </c>
      <c r="AG19" s="16">
        <v>1132</v>
      </c>
      <c r="AH19" s="61">
        <v>763</v>
      </c>
      <c r="AI19" s="12">
        <f t="shared" si="14"/>
        <v>67.402826855123678</v>
      </c>
      <c r="AJ19" s="11">
        <f t="shared" si="15"/>
        <v>-369</v>
      </c>
      <c r="AK19" s="16">
        <v>216</v>
      </c>
      <c r="AL19" s="16">
        <v>246</v>
      </c>
      <c r="AM19" s="13">
        <f t="shared" si="16"/>
        <v>113.88888888888889</v>
      </c>
      <c r="AN19" s="11">
        <f t="shared" si="17"/>
        <v>30</v>
      </c>
      <c r="AO19" s="17">
        <v>161</v>
      </c>
      <c r="AP19" s="17">
        <v>169</v>
      </c>
      <c r="AQ19" s="15">
        <f t="shared" si="25"/>
        <v>105</v>
      </c>
      <c r="AR19" s="14">
        <f t="shared" si="18"/>
        <v>8</v>
      </c>
      <c r="AS19" s="178">
        <v>448</v>
      </c>
      <c r="AT19" s="157">
        <v>480</v>
      </c>
      <c r="AU19" s="160">
        <f t="shared" si="19"/>
        <v>107.1</v>
      </c>
      <c r="AV19" s="159">
        <f t="shared" si="20"/>
        <v>32</v>
      </c>
      <c r="AW19" s="157">
        <v>371</v>
      </c>
      <c r="AX19" s="157">
        <v>352</v>
      </c>
      <c r="AY19" s="160">
        <f t="shared" si="21"/>
        <v>94.878706199460922</v>
      </c>
      <c r="AZ19" s="159">
        <f t="shared" si="22"/>
        <v>-19</v>
      </c>
      <c r="BA19" s="157">
        <v>338</v>
      </c>
      <c r="BB19" s="157">
        <v>322</v>
      </c>
      <c r="BC19" s="160">
        <f t="shared" si="26"/>
        <v>95.26627218934911</v>
      </c>
      <c r="BD19" s="159">
        <f t="shared" si="23"/>
        <v>-16</v>
      </c>
      <c r="BE19" s="199">
        <v>2112.5356125356125</v>
      </c>
      <c r="BF19" s="199">
        <v>2645.625</v>
      </c>
      <c r="BG19" s="201">
        <v>125.2</v>
      </c>
      <c r="BH19" s="157">
        <v>27</v>
      </c>
      <c r="BI19" s="157">
        <v>53</v>
      </c>
      <c r="BJ19" s="160">
        <f t="shared" si="27"/>
        <v>196.2962962962963</v>
      </c>
      <c r="BK19" s="159">
        <f t="shared" si="28"/>
        <v>26</v>
      </c>
      <c r="BL19" s="153">
        <v>2</v>
      </c>
      <c r="BM19" s="157">
        <v>4185.1499999999996</v>
      </c>
      <c r="BN19" s="157">
        <v>5212.25</v>
      </c>
      <c r="BO19" s="158">
        <v>124.5</v>
      </c>
      <c r="BP19" s="153">
        <v>1027.1000000000004</v>
      </c>
    </row>
    <row r="20" spans="1:68" s="173" customFormat="1" ht="16.5" customHeight="1" x14ac:dyDescent="0.25">
      <c r="A20" s="176" t="s">
        <v>144</v>
      </c>
      <c r="B20" s="16">
        <v>638</v>
      </c>
      <c r="C20" s="61">
        <v>713</v>
      </c>
      <c r="D20" s="163">
        <f t="shared" si="0"/>
        <v>111.75548589341693</v>
      </c>
      <c r="E20" s="162">
        <f t="shared" si="1"/>
        <v>75</v>
      </c>
      <c r="F20" s="16">
        <v>418</v>
      </c>
      <c r="G20" s="16">
        <v>418</v>
      </c>
      <c r="H20" s="163">
        <f t="shared" si="2"/>
        <v>100</v>
      </c>
      <c r="I20" s="162">
        <f t="shared" si="3"/>
        <v>0</v>
      </c>
      <c r="J20" s="16">
        <v>525</v>
      </c>
      <c r="K20" s="16">
        <v>580</v>
      </c>
      <c r="L20" s="12">
        <f t="shared" si="4"/>
        <v>110.47619047619048</v>
      </c>
      <c r="M20" s="11">
        <f t="shared" si="5"/>
        <v>55</v>
      </c>
      <c r="N20" s="174">
        <v>348</v>
      </c>
      <c r="O20" s="16">
        <v>328</v>
      </c>
      <c r="P20" s="13">
        <f t="shared" si="6"/>
        <v>94.252873563218387</v>
      </c>
      <c r="Q20" s="175">
        <f t="shared" si="7"/>
        <v>-20</v>
      </c>
      <c r="R20" s="13">
        <v>66.3</v>
      </c>
      <c r="S20" s="13">
        <v>56.6</v>
      </c>
      <c r="T20" s="164">
        <f t="shared" si="24"/>
        <v>-9.6999999999999957</v>
      </c>
      <c r="U20" s="16">
        <v>53</v>
      </c>
      <c r="V20" s="174">
        <v>69</v>
      </c>
      <c r="W20" s="13">
        <f t="shared" si="8"/>
        <v>130.18867924528303</v>
      </c>
      <c r="X20" s="11">
        <f t="shared" si="9"/>
        <v>16</v>
      </c>
      <c r="Y20" s="16">
        <v>2488</v>
      </c>
      <c r="Z20" s="16">
        <v>3186</v>
      </c>
      <c r="AA20" s="12">
        <f t="shared" si="10"/>
        <v>128.05466237942122</v>
      </c>
      <c r="AB20" s="11">
        <f t="shared" si="11"/>
        <v>698</v>
      </c>
      <c r="AC20" s="16">
        <v>628</v>
      </c>
      <c r="AD20" s="16">
        <v>704</v>
      </c>
      <c r="AE20" s="12">
        <f t="shared" si="12"/>
        <v>112.10191082802548</v>
      </c>
      <c r="AF20" s="11">
        <f t="shared" si="13"/>
        <v>76</v>
      </c>
      <c r="AG20" s="16">
        <v>1172</v>
      </c>
      <c r="AH20" s="61">
        <v>1489</v>
      </c>
      <c r="AI20" s="12">
        <f t="shared" si="14"/>
        <v>127.04778156996588</v>
      </c>
      <c r="AJ20" s="11">
        <f t="shared" si="15"/>
        <v>317</v>
      </c>
      <c r="AK20" s="16">
        <v>243</v>
      </c>
      <c r="AL20" s="16">
        <v>208</v>
      </c>
      <c r="AM20" s="13">
        <f t="shared" si="16"/>
        <v>85.596707818930042</v>
      </c>
      <c r="AN20" s="11">
        <f t="shared" si="17"/>
        <v>-35</v>
      </c>
      <c r="AO20" s="17">
        <v>172</v>
      </c>
      <c r="AP20" s="17">
        <v>178</v>
      </c>
      <c r="AQ20" s="15">
        <f t="shared" si="25"/>
        <v>103.5</v>
      </c>
      <c r="AR20" s="14">
        <f t="shared" si="18"/>
        <v>6</v>
      </c>
      <c r="AS20" s="178">
        <v>549</v>
      </c>
      <c r="AT20" s="157">
        <v>576</v>
      </c>
      <c r="AU20" s="160">
        <f t="shared" si="19"/>
        <v>104.9</v>
      </c>
      <c r="AV20" s="159">
        <f t="shared" si="20"/>
        <v>27</v>
      </c>
      <c r="AW20" s="157">
        <v>307</v>
      </c>
      <c r="AX20" s="157">
        <v>322</v>
      </c>
      <c r="AY20" s="160">
        <f t="shared" si="21"/>
        <v>104.88599348534203</v>
      </c>
      <c r="AZ20" s="159">
        <f t="shared" si="22"/>
        <v>15</v>
      </c>
      <c r="BA20" s="157">
        <v>264</v>
      </c>
      <c r="BB20" s="157">
        <v>291</v>
      </c>
      <c r="BC20" s="160">
        <f t="shared" si="26"/>
        <v>110.22727272727273</v>
      </c>
      <c r="BD20" s="159">
        <f t="shared" si="23"/>
        <v>27</v>
      </c>
      <c r="BE20" s="199">
        <v>2190.9747292418774</v>
      </c>
      <c r="BF20" s="199">
        <v>2901.9108280254777</v>
      </c>
      <c r="BG20" s="201">
        <v>132.4</v>
      </c>
      <c r="BH20" s="157">
        <v>65</v>
      </c>
      <c r="BI20" s="157">
        <v>43</v>
      </c>
      <c r="BJ20" s="160">
        <f t="shared" si="27"/>
        <v>66.153846153846146</v>
      </c>
      <c r="BK20" s="159">
        <f t="shared" si="28"/>
        <v>-22</v>
      </c>
      <c r="BL20" s="153">
        <v>3</v>
      </c>
      <c r="BM20" s="157">
        <v>4050.3</v>
      </c>
      <c r="BN20" s="157">
        <v>6046.19</v>
      </c>
      <c r="BO20" s="158">
        <v>149.30000000000001</v>
      </c>
      <c r="BP20" s="153">
        <v>1995.8899999999994</v>
      </c>
    </row>
    <row r="21" spans="1:68" s="173" customFormat="1" ht="16.5" customHeight="1" x14ac:dyDescent="0.25">
      <c r="A21" s="176" t="s">
        <v>145</v>
      </c>
      <c r="B21" s="16">
        <v>759</v>
      </c>
      <c r="C21" s="61">
        <v>569</v>
      </c>
      <c r="D21" s="163">
        <f t="shared" si="0"/>
        <v>74.967061923583671</v>
      </c>
      <c r="E21" s="162">
        <f t="shared" si="1"/>
        <v>-190</v>
      </c>
      <c r="F21" s="16">
        <v>466</v>
      </c>
      <c r="G21" s="16">
        <v>380</v>
      </c>
      <c r="H21" s="163">
        <f t="shared" si="2"/>
        <v>81.545064377682408</v>
      </c>
      <c r="I21" s="162">
        <f t="shared" si="3"/>
        <v>-86</v>
      </c>
      <c r="J21" s="16">
        <v>605</v>
      </c>
      <c r="K21" s="16">
        <v>541</v>
      </c>
      <c r="L21" s="12">
        <f t="shared" si="4"/>
        <v>89.421487603305778</v>
      </c>
      <c r="M21" s="11">
        <f t="shared" si="5"/>
        <v>-64</v>
      </c>
      <c r="N21" s="174">
        <v>327</v>
      </c>
      <c r="O21" s="16">
        <v>286</v>
      </c>
      <c r="P21" s="13">
        <f t="shared" si="6"/>
        <v>87.461773700305812</v>
      </c>
      <c r="Q21" s="175">
        <f t="shared" si="7"/>
        <v>-41</v>
      </c>
      <c r="R21" s="13">
        <v>54</v>
      </c>
      <c r="S21" s="13">
        <v>52.9</v>
      </c>
      <c r="T21" s="164">
        <f t="shared" si="24"/>
        <v>-1.1000000000000014</v>
      </c>
      <c r="U21" s="16">
        <v>70</v>
      </c>
      <c r="V21" s="174">
        <v>73</v>
      </c>
      <c r="W21" s="13">
        <f t="shared" si="8"/>
        <v>104.28571428571429</v>
      </c>
      <c r="X21" s="11">
        <f t="shared" si="9"/>
        <v>3</v>
      </c>
      <c r="Y21" s="16">
        <v>3298</v>
      </c>
      <c r="Z21" s="16">
        <v>3414</v>
      </c>
      <c r="AA21" s="12">
        <f t="shared" si="10"/>
        <v>103.51728320194059</v>
      </c>
      <c r="AB21" s="11">
        <f t="shared" si="11"/>
        <v>116</v>
      </c>
      <c r="AC21" s="16">
        <v>755</v>
      </c>
      <c r="AD21" s="16">
        <v>569</v>
      </c>
      <c r="AE21" s="12">
        <f t="shared" si="12"/>
        <v>75.36423841059603</v>
      </c>
      <c r="AF21" s="11">
        <f t="shared" si="13"/>
        <v>-186</v>
      </c>
      <c r="AG21" s="16">
        <v>1432</v>
      </c>
      <c r="AH21" s="61">
        <v>1204</v>
      </c>
      <c r="AI21" s="12">
        <f t="shared" si="14"/>
        <v>84.07821229050279</v>
      </c>
      <c r="AJ21" s="11">
        <f t="shared" si="15"/>
        <v>-228</v>
      </c>
      <c r="AK21" s="16">
        <v>211</v>
      </c>
      <c r="AL21" s="16">
        <v>259</v>
      </c>
      <c r="AM21" s="13">
        <f t="shared" si="16"/>
        <v>122.74881516587676</v>
      </c>
      <c r="AN21" s="11">
        <f t="shared" si="17"/>
        <v>48</v>
      </c>
      <c r="AO21" s="17">
        <v>161</v>
      </c>
      <c r="AP21" s="17">
        <v>161</v>
      </c>
      <c r="AQ21" s="15">
        <f t="shared" si="25"/>
        <v>100</v>
      </c>
      <c r="AR21" s="14">
        <f t="shared" si="18"/>
        <v>0</v>
      </c>
      <c r="AS21" s="178">
        <v>617</v>
      </c>
      <c r="AT21" s="157">
        <v>618</v>
      </c>
      <c r="AU21" s="160">
        <f t="shared" si="19"/>
        <v>100.2</v>
      </c>
      <c r="AV21" s="159">
        <f t="shared" si="20"/>
        <v>1</v>
      </c>
      <c r="AW21" s="157">
        <v>273</v>
      </c>
      <c r="AX21" s="157">
        <v>219</v>
      </c>
      <c r="AY21" s="160">
        <f t="shared" si="21"/>
        <v>80.219780219780219</v>
      </c>
      <c r="AZ21" s="159">
        <f t="shared" si="22"/>
        <v>-54</v>
      </c>
      <c r="BA21" s="157">
        <v>251</v>
      </c>
      <c r="BB21" s="157">
        <v>200</v>
      </c>
      <c r="BC21" s="160">
        <f t="shared" si="26"/>
        <v>79.681274900398407</v>
      </c>
      <c r="BD21" s="159">
        <f t="shared" si="23"/>
        <v>-51</v>
      </c>
      <c r="BE21" s="199">
        <v>2149.8069498069499</v>
      </c>
      <c r="BF21" s="199">
        <v>3097.4747474747473</v>
      </c>
      <c r="BG21" s="201">
        <v>144.1</v>
      </c>
      <c r="BH21" s="157">
        <v>15</v>
      </c>
      <c r="BI21" s="157">
        <v>61</v>
      </c>
      <c r="BJ21" s="160">
        <f t="shared" si="27"/>
        <v>406.66666666666663</v>
      </c>
      <c r="BK21" s="159">
        <f t="shared" si="28"/>
        <v>46</v>
      </c>
      <c r="BL21" s="153">
        <v>8</v>
      </c>
      <c r="BM21" s="157">
        <v>4183.07</v>
      </c>
      <c r="BN21" s="157">
        <v>5376.92</v>
      </c>
      <c r="BO21" s="158">
        <v>128.5</v>
      </c>
      <c r="BP21" s="153">
        <v>1193.8500000000004</v>
      </c>
    </row>
    <row r="22" spans="1:68" s="173" customFormat="1" ht="16.5" customHeight="1" x14ac:dyDescent="0.25">
      <c r="A22" s="176" t="s">
        <v>146</v>
      </c>
      <c r="B22" s="16">
        <v>902</v>
      </c>
      <c r="C22" s="61">
        <v>760</v>
      </c>
      <c r="D22" s="163">
        <f t="shared" si="0"/>
        <v>84.257206208425714</v>
      </c>
      <c r="E22" s="162">
        <f t="shared" si="1"/>
        <v>-142</v>
      </c>
      <c r="F22" s="16">
        <v>484</v>
      </c>
      <c r="G22" s="16">
        <v>442</v>
      </c>
      <c r="H22" s="163">
        <f t="shared" si="2"/>
        <v>91.322314049586765</v>
      </c>
      <c r="I22" s="162">
        <f t="shared" si="3"/>
        <v>-42</v>
      </c>
      <c r="J22" s="16">
        <v>394</v>
      </c>
      <c r="K22" s="16">
        <v>424</v>
      </c>
      <c r="L22" s="12">
        <f t="shared" si="4"/>
        <v>107.61421319796953</v>
      </c>
      <c r="M22" s="11">
        <f t="shared" si="5"/>
        <v>30</v>
      </c>
      <c r="N22" s="174">
        <v>192</v>
      </c>
      <c r="O22" s="16">
        <v>226</v>
      </c>
      <c r="P22" s="13">
        <f t="shared" si="6"/>
        <v>117.70833333333333</v>
      </c>
      <c r="Q22" s="175">
        <f t="shared" si="7"/>
        <v>34</v>
      </c>
      <c r="R22" s="13">
        <v>48.7</v>
      </c>
      <c r="S22" s="13">
        <v>53.3</v>
      </c>
      <c r="T22" s="164">
        <f t="shared" si="24"/>
        <v>4.5999999999999943</v>
      </c>
      <c r="U22" s="16">
        <v>65</v>
      </c>
      <c r="V22" s="174">
        <v>63</v>
      </c>
      <c r="W22" s="13">
        <f t="shared" si="8"/>
        <v>96.92307692307692</v>
      </c>
      <c r="X22" s="11">
        <f t="shared" si="9"/>
        <v>-2</v>
      </c>
      <c r="Y22" s="16">
        <v>2110</v>
      </c>
      <c r="Z22" s="16">
        <v>2538</v>
      </c>
      <c r="AA22" s="12">
        <f t="shared" si="10"/>
        <v>120.28436018957348</v>
      </c>
      <c r="AB22" s="11">
        <f t="shared" si="11"/>
        <v>428</v>
      </c>
      <c r="AC22" s="16">
        <v>888</v>
      </c>
      <c r="AD22" s="16">
        <v>743</v>
      </c>
      <c r="AE22" s="12">
        <f t="shared" si="12"/>
        <v>83.671171171171167</v>
      </c>
      <c r="AF22" s="11">
        <f t="shared" si="13"/>
        <v>-145</v>
      </c>
      <c r="AG22" s="16">
        <v>474</v>
      </c>
      <c r="AH22" s="61">
        <v>655</v>
      </c>
      <c r="AI22" s="12">
        <f t="shared" si="14"/>
        <v>138.18565400843883</v>
      </c>
      <c r="AJ22" s="11">
        <f t="shared" si="15"/>
        <v>181</v>
      </c>
      <c r="AK22" s="16">
        <v>248</v>
      </c>
      <c r="AL22" s="16">
        <v>250</v>
      </c>
      <c r="AM22" s="13">
        <f t="shared" si="16"/>
        <v>100.80645161290323</v>
      </c>
      <c r="AN22" s="11">
        <f t="shared" si="17"/>
        <v>2</v>
      </c>
      <c r="AO22" s="17">
        <v>140</v>
      </c>
      <c r="AP22" s="17">
        <v>114</v>
      </c>
      <c r="AQ22" s="15">
        <f t="shared" si="25"/>
        <v>81.400000000000006</v>
      </c>
      <c r="AR22" s="14">
        <f t="shared" si="18"/>
        <v>-26</v>
      </c>
      <c r="AS22" s="178">
        <v>492</v>
      </c>
      <c r="AT22" s="157">
        <v>484</v>
      </c>
      <c r="AU22" s="160">
        <f t="shared" si="19"/>
        <v>98.4</v>
      </c>
      <c r="AV22" s="159">
        <f t="shared" si="20"/>
        <v>-8</v>
      </c>
      <c r="AW22" s="157">
        <v>394</v>
      </c>
      <c r="AX22" s="157">
        <v>379</v>
      </c>
      <c r="AY22" s="160">
        <f t="shared" si="21"/>
        <v>96.19289340101524</v>
      </c>
      <c r="AZ22" s="159">
        <f t="shared" si="22"/>
        <v>-15</v>
      </c>
      <c r="BA22" s="157">
        <v>351</v>
      </c>
      <c r="BB22" s="157">
        <v>340</v>
      </c>
      <c r="BC22" s="160">
        <f t="shared" si="26"/>
        <v>96.866096866096868</v>
      </c>
      <c r="BD22" s="159">
        <f t="shared" si="23"/>
        <v>-11</v>
      </c>
      <c r="BE22" s="199">
        <v>2062.65664160401</v>
      </c>
      <c r="BF22" s="199">
        <v>2671.358024691358</v>
      </c>
      <c r="BG22" s="201">
        <v>129.5</v>
      </c>
      <c r="BH22" s="157">
        <v>27</v>
      </c>
      <c r="BI22" s="157">
        <v>29</v>
      </c>
      <c r="BJ22" s="160">
        <f t="shared" si="27"/>
        <v>107.40740740740742</v>
      </c>
      <c r="BK22" s="159">
        <f t="shared" si="28"/>
        <v>2</v>
      </c>
      <c r="BL22" s="153">
        <v>3</v>
      </c>
      <c r="BM22" s="157">
        <v>4119.96</v>
      </c>
      <c r="BN22" s="157">
        <v>6021.93</v>
      </c>
      <c r="BO22" s="158">
        <v>146.19999999999999</v>
      </c>
      <c r="BP22" s="153">
        <v>1901.9700000000003</v>
      </c>
    </row>
    <row r="23" spans="1:68" s="173" customFormat="1" ht="16.5" customHeight="1" x14ac:dyDescent="0.25">
      <c r="A23" s="176" t="s">
        <v>147</v>
      </c>
      <c r="B23" s="16">
        <v>533</v>
      </c>
      <c r="C23" s="61">
        <v>564</v>
      </c>
      <c r="D23" s="163">
        <f t="shared" si="0"/>
        <v>105.81613508442777</v>
      </c>
      <c r="E23" s="162">
        <f t="shared" si="1"/>
        <v>31</v>
      </c>
      <c r="F23" s="16">
        <v>235</v>
      </c>
      <c r="G23" s="16">
        <v>331</v>
      </c>
      <c r="H23" s="163">
        <f t="shared" si="2"/>
        <v>140.85106382978722</v>
      </c>
      <c r="I23" s="162">
        <f t="shared" si="3"/>
        <v>96</v>
      </c>
      <c r="J23" s="16">
        <v>390</v>
      </c>
      <c r="K23" s="16">
        <v>500</v>
      </c>
      <c r="L23" s="12">
        <f t="shared" si="4"/>
        <v>128.2051282051282</v>
      </c>
      <c r="M23" s="11">
        <f t="shared" si="5"/>
        <v>110</v>
      </c>
      <c r="N23" s="174">
        <v>164</v>
      </c>
      <c r="O23" s="16">
        <v>216</v>
      </c>
      <c r="P23" s="13">
        <f t="shared" si="6"/>
        <v>131.70731707317074</v>
      </c>
      <c r="Q23" s="175">
        <f t="shared" si="7"/>
        <v>52</v>
      </c>
      <c r="R23" s="13">
        <v>42.1</v>
      </c>
      <c r="S23" s="13">
        <v>43.2</v>
      </c>
      <c r="T23" s="164">
        <f t="shared" si="24"/>
        <v>1.1000000000000014</v>
      </c>
      <c r="U23" s="16">
        <v>49</v>
      </c>
      <c r="V23" s="174">
        <v>57</v>
      </c>
      <c r="W23" s="13">
        <f t="shared" si="8"/>
        <v>116.32653061224489</v>
      </c>
      <c r="X23" s="11">
        <f t="shared" si="9"/>
        <v>8</v>
      </c>
      <c r="Y23" s="16">
        <v>1620</v>
      </c>
      <c r="Z23" s="16">
        <v>2249</v>
      </c>
      <c r="AA23" s="12">
        <f t="shared" si="10"/>
        <v>138.82716049382714</v>
      </c>
      <c r="AB23" s="11">
        <f t="shared" si="11"/>
        <v>629</v>
      </c>
      <c r="AC23" s="16">
        <v>515</v>
      </c>
      <c r="AD23" s="16">
        <v>562</v>
      </c>
      <c r="AE23" s="12">
        <f t="shared" si="12"/>
        <v>109.126213592233</v>
      </c>
      <c r="AF23" s="11">
        <f t="shared" si="13"/>
        <v>47</v>
      </c>
      <c r="AG23" s="16">
        <v>634</v>
      </c>
      <c r="AH23" s="61">
        <v>641</v>
      </c>
      <c r="AI23" s="12">
        <f t="shared" si="14"/>
        <v>101.10410094637223</v>
      </c>
      <c r="AJ23" s="11">
        <f t="shared" si="15"/>
        <v>7</v>
      </c>
      <c r="AK23" s="16">
        <v>112</v>
      </c>
      <c r="AL23" s="16">
        <v>123</v>
      </c>
      <c r="AM23" s="13">
        <f t="shared" si="16"/>
        <v>109.82142857142858</v>
      </c>
      <c r="AN23" s="11">
        <f t="shared" si="17"/>
        <v>11</v>
      </c>
      <c r="AO23" s="17">
        <v>114</v>
      </c>
      <c r="AP23" s="17">
        <v>130</v>
      </c>
      <c r="AQ23" s="15">
        <f t="shared" si="25"/>
        <v>114</v>
      </c>
      <c r="AR23" s="14">
        <f t="shared" si="18"/>
        <v>16</v>
      </c>
      <c r="AS23" s="178">
        <v>395</v>
      </c>
      <c r="AT23" s="157">
        <v>489</v>
      </c>
      <c r="AU23" s="160">
        <f t="shared" si="19"/>
        <v>123.8</v>
      </c>
      <c r="AV23" s="159">
        <f t="shared" si="20"/>
        <v>94</v>
      </c>
      <c r="AW23" s="157">
        <v>197</v>
      </c>
      <c r="AX23" s="157">
        <v>197</v>
      </c>
      <c r="AY23" s="160">
        <f t="shared" si="21"/>
        <v>100</v>
      </c>
      <c r="AZ23" s="159">
        <f t="shared" si="22"/>
        <v>0</v>
      </c>
      <c r="BA23" s="157">
        <v>183</v>
      </c>
      <c r="BB23" s="157">
        <v>186</v>
      </c>
      <c r="BC23" s="160">
        <f t="shared" si="26"/>
        <v>101.63934426229508</v>
      </c>
      <c r="BD23" s="159">
        <f t="shared" si="23"/>
        <v>3</v>
      </c>
      <c r="BE23" s="199">
        <v>2138.181818181818</v>
      </c>
      <c r="BF23" s="199">
        <v>2718.3962264150941</v>
      </c>
      <c r="BG23" s="201">
        <v>127.1</v>
      </c>
      <c r="BH23" s="157">
        <v>14</v>
      </c>
      <c r="BI23" s="157">
        <v>15</v>
      </c>
      <c r="BJ23" s="160">
        <f t="shared" si="27"/>
        <v>107.14285714285714</v>
      </c>
      <c r="BK23" s="159">
        <f t="shared" si="28"/>
        <v>1</v>
      </c>
      <c r="BL23" s="153">
        <v>2</v>
      </c>
      <c r="BM23" s="157">
        <v>4564.6400000000003</v>
      </c>
      <c r="BN23" s="157">
        <v>5359.73</v>
      </c>
      <c r="BO23" s="158">
        <v>117.4</v>
      </c>
      <c r="BP23" s="153">
        <v>795.08999999999924</v>
      </c>
    </row>
    <row r="24" spans="1:68" s="173" customFormat="1" ht="16.5" customHeight="1" x14ac:dyDescent="0.25">
      <c r="A24" s="176" t="s">
        <v>148</v>
      </c>
      <c r="B24" s="16">
        <v>1802</v>
      </c>
      <c r="C24" s="61">
        <v>1674</v>
      </c>
      <c r="D24" s="163">
        <f t="shared" si="0"/>
        <v>92.896781354051043</v>
      </c>
      <c r="E24" s="162">
        <f t="shared" si="1"/>
        <v>-128</v>
      </c>
      <c r="F24" s="16">
        <v>1210</v>
      </c>
      <c r="G24" s="16">
        <v>1128</v>
      </c>
      <c r="H24" s="163">
        <f t="shared" si="2"/>
        <v>93.223140495867767</v>
      </c>
      <c r="I24" s="162">
        <f t="shared" si="3"/>
        <v>-82</v>
      </c>
      <c r="J24" s="16">
        <v>1022</v>
      </c>
      <c r="K24" s="16">
        <v>1041</v>
      </c>
      <c r="L24" s="12">
        <f t="shared" si="4"/>
        <v>101.85909980430527</v>
      </c>
      <c r="M24" s="11">
        <f t="shared" si="5"/>
        <v>19</v>
      </c>
      <c r="N24" s="174">
        <v>375</v>
      </c>
      <c r="O24" s="16">
        <v>381</v>
      </c>
      <c r="P24" s="13">
        <f t="shared" si="6"/>
        <v>101.6</v>
      </c>
      <c r="Q24" s="175">
        <f t="shared" si="7"/>
        <v>6</v>
      </c>
      <c r="R24" s="13">
        <v>36.700000000000003</v>
      </c>
      <c r="S24" s="13">
        <v>36.6</v>
      </c>
      <c r="T24" s="164">
        <f t="shared" si="24"/>
        <v>-0.10000000000000142</v>
      </c>
      <c r="U24" s="16">
        <v>163</v>
      </c>
      <c r="V24" s="174">
        <v>145</v>
      </c>
      <c r="W24" s="13">
        <f t="shared" si="8"/>
        <v>88.957055214723923</v>
      </c>
      <c r="X24" s="11">
        <f t="shared" si="9"/>
        <v>-18</v>
      </c>
      <c r="Y24" s="168">
        <v>5901</v>
      </c>
      <c r="Z24" s="168">
        <v>6080</v>
      </c>
      <c r="AA24" s="163">
        <f t="shared" si="10"/>
        <v>103.03338417217421</v>
      </c>
      <c r="AB24" s="162">
        <f t="shared" si="11"/>
        <v>179</v>
      </c>
      <c r="AC24" s="168">
        <v>1766</v>
      </c>
      <c r="AD24" s="168">
        <v>1633</v>
      </c>
      <c r="AE24" s="163">
        <f t="shared" si="12"/>
        <v>92.468856172140434</v>
      </c>
      <c r="AF24" s="162">
        <f t="shared" si="13"/>
        <v>-133</v>
      </c>
      <c r="AG24" s="168">
        <v>2921</v>
      </c>
      <c r="AH24" s="169">
        <v>2878</v>
      </c>
      <c r="AI24" s="12">
        <f t="shared" si="14"/>
        <v>98.527901403628888</v>
      </c>
      <c r="AJ24" s="11">
        <f t="shared" si="15"/>
        <v>-43</v>
      </c>
      <c r="AK24" s="16">
        <v>426</v>
      </c>
      <c r="AL24" s="16">
        <v>455</v>
      </c>
      <c r="AM24" s="13">
        <f t="shared" si="16"/>
        <v>106.8075117370892</v>
      </c>
      <c r="AN24" s="11">
        <f t="shared" si="17"/>
        <v>29</v>
      </c>
      <c r="AO24" s="17">
        <v>372</v>
      </c>
      <c r="AP24" s="17">
        <v>373</v>
      </c>
      <c r="AQ24" s="15">
        <f t="shared" si="25"/>
        <v>100.3</v>
      </c>
      <c r="AR24" s="14">
        <f t="shared" si="18"/>
        <v>1</v>
      </c>
      <c r="AS24" s="178">
        <v>1388</v>
      </c>
      <c r="AT24" s="157">
        <v>1528</v>
      </c>
      <c r="AU24" s="160">
        <f t="shared" si="19"/>
        <v>110.1</v>
      </c>
      <c r="AV24" s="159">
        <f t="shared" si="20"/>
        <v>140</v>
      </c>
      <c r="AW24" s="157">
        <v>645</v>
      </c>
      <c r="AX24" s="157">
        <v>613</v>
      </c>
      <c r="AY24" s="160">
        <f t="shared" si="21"/>
        <v>95.038759689922486</v>
      </c>
      <c r="AZ24" s="159">
        <f t="shared" si="22"/>
        <v>-32</v>
      </c>
      <c r="BA24" s="157">
        <v>549</v>
      </c>
      <c r="BB24" s="157">
        <v>512</v>
      </c>
      <c r="BC24" s="160">
        <f t="shared" si="26"/>
        <v>93.260473588342435</v>
      </c>
      <c r="BD24" s="159">
        <f t="shared" si="23"/>
        <v>-37</v>
      </c>
      <c r="BE24" s="199">
        <v>2299.2994746059544</v>
      </c>
      <c r="BF24" s="199">
        <v>3157.090909090909</v>
      </c>
      <c r="BG24" s="201">
        <v>137.30000000000001</v>
      </c>
      <c r="BH24" s="157">
        <v>179</v>
      </c>
      <c r="BI24" s="157">
        <v>283</v>
      </c>
      <c r="BJ24" s="160">
        <f t="shared" si="27"/>
        <v>158.10055865921788</v>
      </c>
      <c r="BK24" s="159">
        <f t="shared" si="28"/>
        <v>104</v>
      </c>
      <c r="BL24" s="153">
        <v>5</v>
      </c>
      <c r="BM24" s="157">
        <v>5334.61</v>
      </c>
      <c r="BN24" s="157">
        <v>6390.02</v>
      </c>
      <c r="BO24" s="158">
        <v>119.8</v>
      </c>
      <c r="BP24" s="153">
        <v>1055.4100000000008</v>
      </c>
    </row>
    <row r="25" spans="1:68" s="173" customFormat="1" ht="16.5" customHeight="1" x14ac:dyDescent="0.25">
      <c r="A25" s="176" t="s">
        <v>149</v>
      </c>
      <c r="B25" s="16">
        <v>2610</v>
      </c>
      <c r="C25" s="61">
        <v>2279</v>
      </c>
      <c r="D25" s="163">
        <f t="shared" si="0"/>
        <v>87.318007662835257</v>
      </c>
      <c r="E25" s="162">
        <f t="shared" si="1"/>
        <v>-331</v>
      </c>
      <c r="F25" s="16">
        <v>1525</v>
      </c>
      <c r="G25" s="16">
        <v>1235</v>
      </c>
      <c r="H25" s="163">
        <f t="shared" si="2"/>
        <v>80.983606557377058</v>
      </c>
      <c r="I25" s="162">
        <f t="shared" si="3"/>
        <v>-290</v>
      </c>
      <c r="J25" s="16">
        <v>2538</v>
      </c>
      <c r="K25" s="16">
        <v>2593</v>
      </c>
      <c r="L25" s="12">
        <f t="shared" si="4"/>
        <v>102.16706067769898</v>
      </c>
      <c r="M25" s="11">
        <f t="shared" si="5"/>
        <v>55</v>
      </c>
      <c r="N25" s="174">
        <v>1729</v>
      </c>
      <c r="O25" s="16">
        <v>1872</v>
      </c>
      <c r="P25" s="13">
        <f t="shared" si="6"/>
        <v>108.27067669172932</v>
      </c>
      <c r="Q25" s="175">
        <f t="shared" si="7"/>
        <v>143</v>
      </c>
      <c r="R25" s="13">
        <v>68.099999999999994</v>
      </c>
      <c r="S25" s="13">
        <v>72.2</v>
      </c>
      <c r="T25" s="164">
        <f t="shared" si="24"/>
        <v>4.1000000000000085</v>
      </c>
      <c r="U25" s="16">
        <v>162</v>
      </c>
      <c r="V25" s="174">
        <v>219</v>
      </c>
      <c r="W25" s="13">
        <f t="shared" si="8"/>
        <v>135.18518518518519</v>
      </c>
      <c r="X25" s="11">
        <f t="shared" si="9"/>
        <v>57</v>
      </c>
      <c r="Y25" s="168">
        <v>10986</v>
      </c>
      <c r="Z25" s="168">
        <v>10583</v>
      </c>
      <c r="AA25" s="163">
        <f t="shared" si="10"/>
        <v>96.331694884398317</v>
      </c>
      <c r="AB25" s="162">
        <f t="shared" si="11"/>
        <v>-403</v>
      </c>
      <c r="AC25" s="168">
        <v>2479</v>
      </c>
      <c r="AD25" s="168">
        <v>2229</v>
      </c>
      <c r="AE25" s="163">
        <f t="shared" si="12"/>
        <v>89.915288422751104</v>
      </c>
      <c r="AF25" s="162">
        <f t="shared" si="13"/>
        <v>-250</v>
      </c>
      <c r="AG25" s="168">
        <v>3289</v>
      </c>
      <c r="AH25" s="169">
        <v>3618</v>
      </c>
      <c r="AI25" s="12">
        <f t="shared" si="14"/>
        <v>110.00304043782305</v>
      </c>
      <c r="AJ25" s="11">
        <f t="shared" si="15"/>
        <v>329</v>
      </c>
      <c r="AK25" s="16">
        <v>999</v>
      </c>
      <c r="AL25" s="16">
        <v>965</v>
      </c>
      <c r="AM25" s="13">
        <f t="shared" si="16"/>
        <v>96.596596596596598</v>
      </c>
      <c r="AN25" s="11">
        <f t="shared" si="17"/>
        <v>-34</v>
      </c>
      <c r="AO25" s="17">
        <v>844</v>
      </c>
      <c r="AP25" s="17">
        <v>852</v>
      </c>
      <c r="AQ25" s="15">
        <f t="shared" si="25"/>
        <v>100.9</v>
      </c>
      <c r="AR25" s="14">
        <f t="shared" si="18"/>
        <v>8</v>
      </c>
      <c r="AS25" s="178">
        <v>3186</v>
      </c>
      <c r="AT25" s="157">
        <v>3253</v>
      </c>
      <c r="AU25" s="160">
        <f t="shared" si="19"/>
        <v>102.1</v>
      </c>
      <c r="AV25" s="159">
        <f t="shared" si="20"/>
        <v>67</v>
      </c>
      <c r="AW25" s="157">
        <v>1073</v>
      </c>
      <c r="AX25" s="157">
        <v>1008</v>
      </c>
      <c r="AY25" s="160">
        <f t="shared" si="21"/>
        <v>93.942218080149104</v>
      </c>
      <c r="AZ25" s="159">
        <f t="shared" si="22"/>
        <v>-65</v>
      </c>
      <c r="BA25" s="157">
        <v>802</v>
      </c>
      <c r="BB25" s="157">
        <v>785</v>
      </c>
      <c r="BC25" s="160">
        <f t="shared" si="26"/>
        <v>97.880299251870326</v>
      </c>
      <c r="BD25" s="159">
        <f t="shared" si="23"/>
        <v>-17</v>
      </c>
      <c r="BE25" s="199">
        <v>1985.8695652173913</v>
      </c>
      <c r="BF25" s="199">
        <v>2329.324169530355</v>
      </c>
      <c r="BG25" s="201">
        <v>117.3</v>
      </c>
      <c r="BH25" s="157">
        <v>306</v>
      </c>
      <c r="BI25" s="157">
        <v>315</v>
      </c>
      <c r="BJ25" s="160">
        <f t="shared" si="27"/>
        <v>102.94117647058823</v>
      </c>
      <c r="BK25" s="159">
        <f t="shared" si="28"/>
        <v>9</v>
      </c>
      <c r="BL25" s="153">
        <v>8</v>
      </c>
      <c r="BM25" s="157">
        <v>5385.49</v>
      </c>
      <c r="BN25" s="157">
        <v>6382.88</v>
      </c>
      <c r="BO25" s="158">
        <v>118.5</v>
      </c>
      <c r="BP25" s="153">
        <v>997.39000000000033</v>
      </c>
    </row>
    <row r="26" spans="1:68" s="173" customFormat="1" ht="16.5" customHeight="1" x14ac:dyDescent="0.25">
      <c r="A26" s="176" t="s">
        <v>150</v>
      </c>
      <c r="B26" s="16">
        <v>4108</v>
      </c>
      <c r="C26" s="61">
        <v>4226</v>
      </c>
      <c r="D26" s="163">
        <f t="shared" si="0"/>
        <v>102.87244401168452</v>
      </c>
      <c r="E26" s="162">
        <f t="shared" si="1"/>
        <v>118</v>
      </c>
      <c r="F26" s="16">
        <v>2282</v>
      </c>
      <c r="G26" s="16">
        <v>2269</v>
      </c>
      <c r="H26" s="163">
        <f t="shared" si="2"/>
        <v>99.430324276950046</v>
      </c>
      <c r="I26" s="162">
        <f t="shared" si="3"/>
        <v>-13</v>
      </c>
      <c r="J26" s="16">
        <v>2524</v>
      </c>
      <c r="K26" s="16">
        <v>2772</v>
      </c>
      <c r="L26" s="12">
        <f t="shared" si="4"/>
        <v>109.82567353407291</v>
      </c>
      <c r="M26" s="11">
        <f t="shared" si="5"/>
        <v>248</v>
      </c>
      <c r="N26" s="174">
        <v>1450</v>
      </c>
      <c r="O26" s="16">
        <v>1648</v>
      </c>
      <c r="P26" s="13">
        <f t="shared" si="6"/>
        <v>113.65517241379311</v>
      </c>
      <c r="Q26" s="175">
        <f t="shared" si="7"/>
        <v>198</v>
      </c>
      <c r="R26" s="13">
        <v>57.4</v>
      </c>
      <c r="S26" s="13">
        <v>59.5</v>
      </c>
      <c r="T26" s="164">
        <f t="shared" si="24"/>
        <v>2.1000000000000014</v>
      </c>
      <c r="U26" s="16">
        <v>253</v>
      </c>
      <c r="V26" s="174">
        <v>321</v>
      </c>
      <c r="W26" s="13">
        <f t="shared" si="8"/>
        <v>126.87747035573122</v>
      </c>
      <c r="X26" s="11">
        <f t="shared" si="9"/>
        <v>68</v>
      </c>
      <c r="Y26" s="168">
        <v>15420</v>
      </c>
      <c r="Z26" s="168">
        <v>16760</v>
      </c>
      <c r="AA26" s="163">
        <f t="shared" si="10"/>
        <v>108.69001297016861</v>
      </c>
      <c r="AB26" s="162">
        <f t="shared" si="11"/>
        <v>1340</v>
      </c>
      <c r="AC26" s="168">
        <v>4016</v>
      </c>
      <c r="AD26" s="168">
        <v>4114</v>
      </c>
      <c r="AE26" s="163">
        <f t="shared" si="12"/>
        <v>102.4402390438247</v>
      </c>
      <c r="AF26" s="162">
        <f t="shared" si="13"/>
        <v>98</v>
      </c>
      <c r="AG26" s="168">
        <v>5615</v>
      </c>
      <c r="AH26" s="169">
        <v>7030</v>
      </c>
      <c r="AI26" s="12">
        <f t="shared" si="14"/>
        <v>125.20035618878005</v>
      </c>
      <c r="AJ26" s="11">
        <f t="shared" si="15"/>
        <v>1415</v>
      </c>
      <c r="AK26" s="16">
        <v>430</v>
      </c>
      <c r="AL26" s="16">
        <v>379</v>
      </c>
      <c r="AM26" s="13">
        <f t="shared" si="16"/>
        <v>88.139534883720927</v>
      </c>
      <c r="AN26" s="11">
        <f t="shared" si="17"/>
        <v>-51</v>
      </c>
      <c r="AO26" s="17">
        <v>1696</v>
      </c>
      <c r="AP26" s="17">
        <v>1703</v>
      </c>
      <c r="AQ26" s="15">
        <f t="shared" si="25"/>
        <v>100.4</v>
      </c>
      <c r="AR26" s="14">
        <f t="shared" si="18"/>
        <v>7</v>
      </c>
      <c r="AS26" s="178">
        <v>9129</v>
      </c>
      <c r="AT26" s="157">
        <v>9176</v>
      </c>
      <c r="AU26" s="160">
        <f t="shared" si="19"/>
        <v>100.5</v>
      </c>
      <c r="AV26" s="159">
        <f t="shared" si="20"/>
        <v>47</v>
      </c>
      <c r="AW26" s="157">
        <v>1797</v>
      </c>
      <c r="AX26" s="157">
        <v>1911</v>
      </c>
      <c r="AY26" s="160">
        <f t="shared" si="21"/>
        <v>106.34390651085141</v>
      </c>
      <c r="AZ26" s="159">
        <f t="shared" si="22"/>
        <v>114</v>
      </c>
      <c r="BA26" s="157">
        <v>1361</v>
      </c>
      <c r="BB26" s="157">
        <v>1457</v>
      </c>
      <c r="BC26" s="160">
        <f t="shared" si="26"/>
        <v>107.05363703159441</v>
      </c>
      <c r="BD26" s="159">
        <f t="shared" si="23"/>
        <v>96</v>
      </c>
      <c r="BE26" s="199">
        <v>2871.9883889695211</v>
      </c>
      <c r="BF26" s="199">
        <v>3473.7277353689569</v>
      </c>
      <c r="BG26" s="201">
        <v>121</v>
      </c>
      <c r="BH26" s="157">
        <v>2272</v>
      </c>
      <c r="BI26" s="157">
        <v>1983</v>
      </c>
      <c r="BJ26" s="160">
        <f t="shared" si="27"/>
        <v>87.279929577464785</v>
      </c>
      <c r="BK26" s="159">
        <f t="shared" si="28"/>
        <v>-289</v>
      </c>
      <c r="BL26" s="153">
        <v>537</v>
      </c>
      <c r="BM26" s="157">
        <v>4984.79</v>
      </c>
      <c r="BN26" s="157">
        <v>5633.63</v>
      </c>
      <c r="BO26" s="158">
        <v>113</v>
      </c>
      <c r="BP26" s="153">
        <v>648.84000000000015</v>
      </c>
    </row>
    <row r="27" spans="1:68" s="173" customFormat="1" ht="16.5" customHeight="1" x14ac:dyDescent="0.25">
      <c r="A27" s="176" t="s">
        <v>151</v>
      </c>
      <c r="B27" s="16">
        <v>1364</v>
      </c>
      <c r="C27" s="61">
        <v>1272</v>
      </c>
      <c r="D27" s="163">
        <f t="shared" si="0"/>
        <v>93.255131964809379</v>
      </c>
      <c r="E27" s="162">
        <f t="shared" si="1"/>
        <v>-92</v>
      </c>
      <c r="F27" s="16">
        <v>722</v>
      </c>
      <c r="G27" s="16">
        <v>733</v>
      </c>
      <c r="H27" s="163">
        <f t="shared" si="2"/>
        <v>101.52354570637118</v>
      </c>
      <c r="I27" s="162">
        <f t="shared" si="3"/>
        <v>11</v>
      </c>
      <c r="J27" s="16">
        <v>1189</v>
      </c>
      <c r="K27" s="16">
        <v>1215</v>
      </c>
      <c r="L27" s="12">
        <f t="shared" si="4"/>
        <v>102.18671152228764</v>
      </c>
      <c r="M27" s="11">
        <f t="shared" si="5"/>
        <v>26</v>
      </c>
      <c r="N27" s="174">
        <v>833</v>
      </c>
      <c r="O27" s="16">
        <v>836</v>
      </c>
      <c r="P27" s="13">
        <f t="shared" si="6"/>
        <v>100.36014405762306</v>
      </c>
      <c r="Q27" s="175">
        <f t="shared" si="7"/>
        <v>3</v>
      </c>
      <c r="R27" s="13">
        <v>70.099999999999994</v>
      </c>
      <c r="S27" s="13">
        <v>68.8</v>
      </c>
      <c r="T27" s="164">
        <f t="shared" si="24"/>
        <v>-1.2999999999999972</v>
      </c>
      <c r="U27" s="16">
        <v>135</v>
      </c>
      <c r="V27" s="174">
        <v>121</v>
      </c>
      <c r="W27" s="13">
        <f t="shared" si="8"/>
        <v>89.629629629629619</v>
      </c>
      <c r="X27" s="11">
        <f t="shared" si="9"/>
        <v>-14</v>
      </c>
      <c r="Y27" s="16">
        <v>4946</v>
      </c>
      <c r="Z27" s="16">
        <v>4720</v>
      </c>
      <c r="AA27" s="12">
        <f t="shared" si="10"/>
        <v>95.430651031136264</v>
      </c>
      <c r="AB27" s="11">
        <f t="shared" si="11"/>
        <v>-226</v>
      </c>
      <c r="AC27" s="16">
        <v>1347</v>
      </c>
      <c r="AD27" s="16">
        <v>1251</v>
      </c>
      <c r="AE27" s="12">
        <f t="shared" si="12"/>
        <v>92.873051224944319</v>
      </c>
      <c r="AF27" s="11">
        <f t="shared" si="13"/>
        <v>-96</v>
      </c>
      <c r="AG27" s="16">
        <v>2214</v>
      </c>
      <c r="AH27" s="61">
        <v>1791</v>
      </c>
      <c r="AI27" s="12">
        <f t="shared" si="14"/>
        <v>80.894308943089428</v>
      </c>
      <c r="AJ27" s="11">
        <f t="shared" si="15"/>
        <v>-423</v>
      </c>
      <c r="AK27" s="16">
        <v>290</v>
      </c>
      <c r="AL27" s="16">
        <v>315</v>
      </c>
      <c r="AM27" s="13">
        <f t="shared" si="16"/>
        <v>108.62068965517241</v>
      </c>
      <c r="AN27" s="11">
        <f t="shared" si="17"/>
        <v>25</v>
      </c>
      <c r="AO27" s="17">
        <v>332</v>
      </c>
      <c r="AP27" s="17">
        <v>340</v>
      </c>
      <c r="AQ27" s="15">
        <f t="shared" si="25"/>
        <v>102.4</v>
      </c>
      <c r="AR27" s="14">
        <f t="shared" si="18"/>
        <v>8</v>
      </c>
      <c r="AS27" s="178">
        <v>1785</v>
      </c>
      <c r="AT27" s="157">
        <v>1898</v>
      </c>
      <c r="AU27" s="160">
        <f t="shared" si="19"/>
        <v>106.3</v>
      </c>
      <c r="AV27" s="159">
        <f t="shared" si="20"/>
        <v>113</v>
      </c>
      <c r="AW27" s="157">
        <v>560</v>
      </c>
      <c r="AX27" s="157">
        <v>534</v>
      </c>
      <c r="AY27" s="160">
        <f t="shared" si="21"/>
        <v>95.357142857142861</v>
      </c>
      <c r="AZ27" s="159">
        <f t="shared" si="22"/>
        <v>-26</v>
      </c>
      <c r="BA27" s="157">
        <v>413</v>
      </c>
      <c r="BB27" s="157">
        <v>437</v>
      </c>
      <c r="BC27" s="160">
        <f t="shared" si="26"/>
        <v>105.81113801452784</v>
      </c>
      <c r="BD27" s="159">
        <f t="shared" si="23"/>
        <v>24</v>
      </c>
      <c r="BE27" s="199">
        <v>2036.0986547085201</v>
      </c>
      <c r="BF27" s="199">
        <v>2718.5185185185187</v>
      </c>
      <c r="BG27" s="201">
        <v>133.5</v>
      </c>
      <c r="BH27" s="157">
        <v>247</v>
      </c>
      <c r="BI27" s="157">
        <v>396</v>
      </c>
      <c r="BJ27" s="160">
        <f t="shared" si="27"/>
        <v>160.32388663967612</v>
      </c>
      <c r="BK27" s="159">
        <f t="shared" si="28"/>
        <v>149</v>
      </c>
      <c r="BL27" s="153">
        <v>4</v>
      </c>
      <c r="BM27" s="157">
        <v>5127.91</v>
      </c>
      <c r="BN27" s="157">
        <v>6266.07</v>
      </c>
      <c r="BO27" s="158">
        <v>122.2</v>
      </c>
      <c r="BP27" s="153">
        <v>1138.1599999999999</v>
      </c>
    </row>
    <row r="28" spans="1:68" s="18" customFormat="1" x14ac:dyDescent="0.2"/>
    <row r="29" spans="1:68" s="18" customFormat="1" x14ac:dyDescent="0.2"/>
    <row r="30" spans="1:68" s="18" customFormat="1" x14ac:dyDescent="0.2"/>
    <row r="31" spans="1:68" s="8" customFormat="1" x14ac:dyDescent="0.2"/>
    <row r="32" spans="1:68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</sheetData>
  <mergeCells count="76"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  <mergeCell ref="J3:M5"/>
    <mergeCell ref="N3:Q5"/>
    <mergeCell ref="F3:I3"/>
    <mergeCell ref="F4:I5"/>
    <mergeCell ref="R3:T5"/>
    <mergeCell ref="Y3:AB5"/>
    <mergeCell ref="U3:X5"/>
    <mergeCell ref="AW3:AZ5"/>
    <mergeCell ref="BA3:BD3"/>
    <mergeCell ref="BA4:BD5"/>
    <mergeCell ref="Y6:Y7"/>
    <mergeCell ref="Z6:Z7"/>
    <mergeCell ref="AK6:AK7"/>
    <mergeCell ref="AL6:AL7"/>
    <mergeCell ref="AA6:AB6"/>
    <mergeCell ref="AC6:AC7"/>
    <mergeCell ref="AD6:AD7"/>
    <mergeCell ref="AE6:AF6"/>
    <mergeCell ref="AG6:AG7"/>
    <mergeCell ref="AM6:AN6"/>
    <mergeCell ref="AO6:AO7"/>
    <mergeCell ref="BA6:BA7"/>
    <mergeCell ref="AQ6:AR6"/>
    <mergeCell ref="L6:M6"/>
    <mergeCell ref="N6:N7"/>
    <mergeCell ref="O6:O7"/>
    <mergeCell ref="P6:Q6"/>
    <mergeCell ref="U6:U7"/>
    <mergeCell ref="V6:V7"/>
    <mergeCell ref="W6:X6"/>
    <mergeCell ref="AH6:AH7"/>
    <mergeCell ref="BE3:BG5"/>
    <mergeCell ref="AC4:AF5"/>
    <mergeCell ref="AG4:AJ5"/>
    <mergeCell ref="AC3:AJ3"/>
    <mergeCell ref="AK3:AN5"/>
    <mergeCell ref="AO3:AR5"/>
    <mergeCell ref="AS3:AV5"/>
    <mergeCell ref="BB6:BB7"/>
    <mergeCell ref="BC6:BD6"/>
    <mergeCell ref="BE6:BE7"/>
    <mergeCell ref="BF6:BF7"/>
    <mergeCell ref="AP6:AP7"/>
    <mergeCell ref="AI6:AJ6"/>
    <mergeCell ref="AU6:AV6"/>
    <mergeCell ref="AW6:AW7"/>
    <mergeCell ref="AX6:AX7"/>
    <mergeCell ref="AY6:AZ6"/>
    <mergeCell ref="AS6:AS7"/>
    <mergeCell ref="AT6:AT7"/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2019-07-16T13:03:02Z</cp:lastPrinted>
  <dcterms:created xsi:type="dcterms:W3CDTF">2017-11-17T08:56:41Z</dcterms:created>
  <dcterms:modified xsi:type="dcterms:W3CDTF">2019-08-13T13:54:13Z</dcterms:modified>
</cp:coreProperties>
</file>