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D8" i="12" l="1"/>
  <c r="E8" i="12"/>
  <c r="D17" i="11"/>
  <c r="E13" i="10"/>
  <c r="E40" i="27" l="1"/>
  <c r="AW9" i="14" l="1"/>
  <c r="E14" i="10"/>
  <c r="E11" i="10"/>
  <c r="E12" i="10"/>
  <c r="D19" i="27" l="1"/>
  <c r="D17" i="27"/>
  <c r="D26" i="11" l="1"/>
  <c r="D14" i="11"/>
  <c r="E21" i="10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C7" i="11"/>
  <c r="E9" i="12" l="1"/>
  <c r="E10" i="12"/>
  <c r="E11" i="12"/>
  <c r="E12" i="12"/>
  <c r="E13" i="12"/>
  <c r="E14" i="12"/>
  <c r="E15" i="12"/>
  <c r="E16" i="12"/>
  <c r="D9" i="12"/>
  <c r="D10" i="12"/>
  <c r="D11" i="12"/>
  <c r="D12" i="12"/>
  <c r="D14" i="12"/>
  <c r="D15" i="12"/>
  <c r="D16" i="12"/>
  <c r="E7" i="12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13" i="11"/>
  <c r="D19" i="11"/>
  <c r="D21" i="11"/>
  <c r="D22" i="11"/>
  <c r="D23" i="11"/>
  <c r="D24" i="11"/>
  <c r="D8" i="11"/>
  <c r="E10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E15" i="10"/>
  <c r="F14" i="10"/>
  <c r="F13" i="10"/>
  <c r="F12" i="10"/>
  <c r="F11" i="10"/>
  <c r="F10" i="10"/>
  <c r="F9" i="10"/>
  <c r="D8" i="10"/>
  <c r="E8" i="10" s="1"/>
  <c r="F8" i="10" l="1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<sst xmlns="http://schemas.openxmlformats.org/spreadsheetml/2006/main" count="282" uniqueCount="178">
  <si>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</si>
  <si>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</si>
  <si>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</si>
  <si>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</si>
  <si>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</si>
  <si>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</si>
  <si>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</si>
  <si>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</si>
  <si>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</si>
  <si>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</si>
  <si>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</si>
  <si>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</si>
  <si>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</si>
  <si>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</si>
  <si>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</si>
  <si>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</si>
  <si>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</si>
  <si>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</si>
  <si>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</si>
  <si>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</si>
  <si>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</si>
  <si>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</si>
  <si>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</si>
  <si>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</si>
  <si>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</si>
  <si>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</si>
  <si>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</si>
  <si>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</si>
  <si>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</si>
  <si>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</si>
  <si>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</si>
  <si>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</si>
  <si>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</si>
  <si>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</si>
  <si>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</si>
  <si>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</si>
  <si>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</si>
  <si>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</si>
  <si>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</si>
  <si>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</si>
  <si>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</si>
  <si>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</si>
  <si>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</si>
  <si>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</si>
  <si>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</si>
  <si>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</si>
  <si>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</si>
  <si>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</si>
  <si>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</si>
  <si>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</si>
  <si>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</si>
  <si>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</si>
  <si>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</si>
  <si>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</si>
  <si>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</si>
  <si>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</si>
  <si>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</si>
  <si>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</si>
  <si>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</si>
  <si>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</si>
  <si>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</si>
  <si>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</si>
  <si>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</si>
  <si>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</si>
  <si>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</si>
  <si>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</si>
  <si>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</si>
  <si>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</si>
  <si>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2018 р.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</si>
  <si>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</si>
  <si>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</si>
  <si>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</si>
  <si>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</si>
  <si>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</si>
  <si>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</si>
  <si>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</si>
  <si>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</si>
  <si>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</si>
  <si>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</si>
  <si>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</si>
  <si>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</si>
  <si>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</si>
  <si>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</si>
  <si>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</si>
  <si>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</si>
  <si>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</si>
  <si>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</si>
  <si>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</si>
  <si>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</si>
  <si>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</si>
  <si>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</si>
  <si>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</si>
  <si>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</si>
  <si>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</si>
  <si>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</si>
  <si>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</si>
  <si>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</si>
  <si>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</si>
  <si>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</si>
  <si>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</si>
  <si>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</si>
  <si>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</si>
  <si>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</si>
  <si>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</si>
  <si>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</si>
  <si>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</si>
  <si>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</si>
  <si>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</si>
  <si>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</si>
  <si>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</si>
  <si>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</si>
  <si>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</si>
  <si>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</si>
  <si>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</si>
  <si>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</si>
  <si>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</si>
  <si>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</si>
  <si>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</si>
  <si>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</si>
  <si>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</si>
  <si>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</si>
  <si>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</si>
  <si>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</si>
  <si>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</si>
  <si>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</si>
  <si>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</si>
  <si>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</si>
  <si>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</si>
  <si>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</si>
  <si>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</si>
  <si>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</si>
  <si>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</si>
  <si>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</si>
  <si>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</si>
  <si>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</si>
  <si>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</si>
  <si>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</si>
  <si>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</si>
  <si>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</si>
  <si>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 xml:space="preserve"> 0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</si>
  <si>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</si>
  <si>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</si>
  <si>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</si>
  <si>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</si>
  <si>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>Показники робочої сили у І півріччі 2019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</si>
  <si>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11,7%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</si>
  <si>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11,7%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</si>
  <si>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11,9%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</si>
  <si>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49,6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</si>
  <si>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49,6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</si>
  <si>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49,6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</si>
  <si>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45,3%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</si>
  <si>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50,2%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</si>
  <si>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58%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</si>
  <si>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375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</si>
  <si>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374,7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</si>
  <si>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366,8 тис. осіб</t>
    </r>
  </si>
  <si>
    <t>Робоча сила у віці 15-70 років у середньому                                   за І півріччі 2018 -2019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</si>
  <si>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І півріччя 2018 -2019 рр.  </t>
  </si>
  <si>
    <t>Середній розмір допомоги по безробіттю, у вересні, грн.</t>
  </si>
  <si>
    <r>
      <t xml:space="preserve">Середній розмір допомоги по безробіттю у жовтні, </t>
    </r>
    <r>
      <rPr>
        <i/>
        <sz val="11"/>
        <rFont val="Times New Roman"/>
        <family val="1"/>
        <charset val="204"/>
      </rPr>
      <t>грн.</t>
    </r>
  </si>
  <si>
    <t xml:space="preserve">  - з компенсацією витрат роботодавцю єдиного внеску, осіб</t>
  </si>
  <si>
    <t>січень-листопад            2019 р.</t>
  </si>
  <si>
    <t>січень-листопад            2018 р.</t>
  </si>
  <si>
    <t>січень-листопад         2018 р.</t>
  </si>
  <si>
    <t>у січні-листопаді 2018-2019 рр.</t>
  </si>
  <si>
    <t xml:space="preserve">    +1,3 в.п.</t>
  </si>
  <si>
    <t xml:space="preserve">    + 1,9 в.п.</t>
  </si>
  <si>
    <t xml:space="preserve">    -0,7 в.п.</t>
  </si>
  <si>
    <t xml:space="preserve">     -0,4 в.п.</t>
  </si>
  <si>
    <t xml:space="preserve">   - 0,5 в.п.</t>
  </si>
  <si>
    <t xml:space="preserve">   - 3,6 в.п.</t>
  </si>
  <si>
    <t xml:space="preserve"> -0,8 в.п.</t>
  </si>
  <si>
    <t>на 01.12.2018</t>
  </si>
  <si>
    <t>на 01.12.2019</t>
  </si>
  <si>
    <t xml:space="preserve">  + 632 грн.</t>
  </si>
  <si>
    <t xml:space="preserve"> + 791 грн.</t>
  </si>
  <si>
    <t>у січні-листопаді 2018 - 2019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</si>
</sst>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4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50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4" fillId="2" borderId="3" xfId="9" applyFont="1" applyFill="1" applyBorder="1" applyAlignment="1">
      <alignment vertical="center" wrapText="1"/>
    </xf>
    <xf numFmtId="165" fontId="4" fillId="2" borderId="4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3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5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5" fillId="0" borderId="0" xfId="0" applyFont="1"/>
    <xf numFmtId="0" fontId="7" fillId="0" borderId="0" xfId="14" applyFont="1" applyFill="1" applyBorder="1" applyAlignment="1">
      <alignment vertical="top" wrapText="1"/>
    </xf>
    <xf numFmtId="0" fontId="66" fillId="0" borderId="3" xfId="0" applyFont="1" applyBorder="1" applyAlignment="1">
      <alignment horizontal="left" vertical="center" indent="1"/>
    </xf>
    <xf numFmtId="0" fontId="66" fillId="0" borderId="11" xfId="0" applyFont="1" applyBorder="1" applyAlignment="1">
      <alignment horizontal="left" vertical="center" indent="1"/>
    </xf>
    <xf numFmtId="0" fontId="66" fillId="0" borderId="24" xfId="0" applyFont="1" applyBorder="1" applyAlignment="1">
      <alignment horizontal="left" vertical="center" indent="1"/>
    </xf>
    <xf numFmtId="0" fontId="66" fillId="0" borderId="26" xfId="0" applyFont="1" applyBorder="1" applyAlignment="1">
      <alignment horizontal="left" vertical="center" indent="1"/>
    </xf>
    <xf numFmtId="0" fontId="66" fillId="0" borderId="27" xfId="0" applyFont="1" applyBorder="1" applyAlignment="1">
      <alignment horizontal="left" vertical="center" indent="1"/>
    </xf>
    <xf numFmtId="0" fontId="72" fillId="2" borderId="2" xfId="10" applyNumberFormat="1" applyFont="1" applyFill="1" applyBorder="1" applyAlignment="1" applyProtection="1">
      <alignment horizontal="left" vertical="center"/>
      <protection locked="0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3" fillId="2" borderId="2" xfId="10" applyNumberFormat="1" applyFont="1" applyFill="1" applyBorder="1" applyProtection="1">
      <protection locked="0"/>
    </xf>
    <xf numFmtId="0" fontId="73" fillId="0" borderId="2" xfId="13" applyFont="1" applyBorder="1" applyAlignment="1">
      <alignment horizontal="center"/>
    </xf>
    <xf numFmtId="1" fontId="73" fillId="2" borderId="2" xfId="6" applyNumberFormat="1" applyFont="1" applyFill="1" applyBorder="1" applyAlignment="1">
      <alignment horizontal="center" vertical="center"/>
    </xf>
    <xf numFmtId="3" fontId="73" fillId="2" borderId="2" xfId="6" applyNumberFormat="1" applyFont="1" applyFill="1" applyBorder="1" applyAlignment="1">
      <alignment horizontal="center" vertical="center"/>
    </xf>
    <xf numFmtId="165" fontId="73" fillId="2" borderId="2" xfId="6" applyNumberFormat="1" applyFont="1" applyFill="1" applyBorder="1" applyAlignment="1">
      <alignment horizontal="center" vertical="center"/>
    </xf>
    <xf numFmtId="1" fontId="73" fillId="2" borderId="2" xfId="10" applyNumberFormat="1" applyFont="1" applyFill="1" applyBorder="1" applyAlignment="1" applyProtection="1">
      <alignment vertical="center"/>
      <protection locked="0"/>
    </xf>
    <xf numFmtId="164" fontId="4" fillId="2" borderId="3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vertical="center" wrapText="1"/>
    </xf>
    <xf numFmtId="164" fontId="4" fillId="2" borderId="11" xfId="9" applyNumberFormat="1" applyFont="1" applyFill="1" applyBorder="1" applyAlignment="1">
      <alignment horizontal="center" vertical="center" wrapText="1"/>
    </xf>
    <xf numFmtId="165" fontId="4" fillId="2" borderId="11" xfId="9" applyNumberFormat="1" applyFont="1" applyFill="1" applyBorder="1" applyAlignment="1">
      <alignment horizontal="center" vertical="center"/>
    </xf>
    <xf numFmtId="164" fontId="4" fillId="2" borderId="11" xfId="9" applyNumberFormat="1" applyFont="1" applyFill="1" applyBorder="1" applyAlignment="1">
      <alignment horizontal="center" vertical="center"/>
    </xf>
    <xf numFmtId="0" fontId="59" fillId="2" borderId="3" xfId="9" applyFont="1" applyFill="1" applyBorder="1" applyAlignment="1">
      <alignment vertical="center" wrapText="1"/>
    </xf>
    <xf numFmtId="165" fontId="59" fillId="2" borderId="3" xfId="9" applyNumberFormat="1" applyFont="1" applyFill="1" applyBorder="1" applyAlignment="1">
      <alignment horizontal="center" vertical="center"/>
    </xf>
    <xf numFmtId="164" fontId="59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vertical="center" wrapText="1"/>
    </xf>
    <xf numFmtId="164" fontId="4" fillId="2" borderId="2" xfId="9" applyNumberFormat="1" applyFont="1" applyFill="1" applyBorder="1" applyAlignment="1">
      <alignment horizontal="center" vertical="center" wrapText="1"/>
    </xf>
    <xf numFmtId="165" fontId="4" fillId="2" borderId="2" xfId="9" applyNumberFormat="1" applyFont="1" applyFill="1" applyBorder="1" applyAlignment="1">
      <alignment horizontal="center" vertical="center"/>
    </xf>
    <xf numFmtId="0" fontId="4" fillId="2" borderId="13" xfId="9" applyFont="1" applyFill="1" applyBorder="1" applyAlignment="1">
      <alignment vertical="center" wrapText="1"/>
    </xf>
    <xf numFmtId="0" fontId="60" fillId="2" borderId="13" xfId="9" applyFont="1" applyFill="1" applyBorder="1" applyAlignment="1">
      <alignment vertical="center" wrapText="1"/>
    </xf>
    <xf numFmtId="0" fontId="61" fillId="2" borderId="11" xfId="9" applyFont="1" applyFill="1" applyBorder="1" applyAlignment="1">
      <alignment horizontal="left" vertical="center" wrapText="1" indent="1"/>
    </xf>
    <xf numFmtId="165" fontId="61" fillId="2" borderId="11" xfId="9" applyNumberFormat="1" applyFont="1" applyFill="1" applyBorder="1" applyAlignment="1">
      <alignment horizontal="center" vertical="center"/>
    </xf>
    <xf numFmtId="0" fontId="59" fillId="2" borderId="7" xfId="9" applyFont="1" applyFill="1" applyBorder="1" applyAlignment="1">
      <alignment vertical="center" wrapText="1"/>
    </xf>
    <xf numFmtId="165" fontId="59" fillId="2" borderId="24" xfId="9" applyNumberFormat="1" applyFont="1" applyFill="1" applyBorder="1" applyAlignment="1">
      <alignment horizontal="center" vertical="center"/>
    </xf>
    <xf numFmtId="0" fontId="62" fillId="2" borderId="2" xfId="9" applyFont="1" applyFill="1" applyBorder="1" applyAlignment="1">
      <alignment horizontal="left" vertical="center" wrapText="1"/>
    </xf>
    <xf numFmtId="164" fontId="4" fillId="2" borderId="3" xfId="9" applyNumberFormat="1" applyFont="1" applyFill="1" applyBorder="1" applyAlignment="1">
      <alignment horizontal="center" vertical="center"/>
    </xf>
    <xf numFmtId="0" fontId="60" fillId="2" borderId="2" xfId="9" applyFont="1" applyFill="1" applyBorder="1" applyAlignment="1">
      <alignment vertical="center" wrapText="1"/>
    </xf>
    <xf numFmtId="165" fontId="60" fillId="2" borderId="2" xfId="9" applyNumberFormat="1" applyFont="1" applyFill="1" applyBorder="1" applyAlignment="1">
      <alignment horizontal="center" vertical="center" wrapText="1"/>
    </xf>
    <xf numFmtId="3" fontId="4" fillId="2" borderId="3" xfId="9" applyNumberFormat="1" applyFont="1" applyFill="1" applyBorder="1" applyAlignment="1">
      <alignment horizontal="center" vertical="center" wrapText="1"/>
    </xf>
    <xf numFmtId="0" fontId="4" fillId="2" borderId="7" xfId="9" applyFont="1" applyFill="1" applyBorder="1" applyAlignment="1">
      <alignment vertical="center" wrapText="1"/>
    </xf>
    <xf numFmtId="165" fontId="4" fillId="2" borderId="7" xfId="9" applyNumberFormat="1" applyFont="1" applyFill="1" applyBorder="1" applyAlignment="1">
      <alignment horizontal="center" vertical="center"/>
    </xf>
    <xf numFmtId="0" fontId="4" fillId="2" borderId="9" xfId="9" applyFont="1" applyFill="1" applyBorder="1" applyAlignment="1">
      <alignment vertical="center" wrapText="1"/>
    </xf>
    <xf numFmtId="165" fontId="4" fillId="2" borderId="9" xfId="9" applyNumberFormat="1" applyFont="1" applyFill="1" applyBorder="1" applyAlignment="1">
      <alignment horizontal="center" vertical="center"/>
    </xf>
    <xf numFmtId="164" fontId="4" fillId="2" borderId="9" xfId="9" applyNumberFormat="1" applyFont="1" applyFill="1" applyBorder="1" applyAlignment="1">
      <alignment horizontal="center" vertical="center"/>
    </xf>
    <xf numFmtId="0" fontId="59" fillId="2" borderId="25" xfId="9" applyFont="1" applyFill="1" applyBorder="1" applyAlignment="1">
      <alignment vertical="center" wrapText="1"/>
    </xf>
    <xf numFmtId="165" fontId="64" fillId="2" borderId="3" xfId="9" applyNumberFormat="1" applyFont="1" applyFill="1" applyBorder="1" applyAlignment="1">
      <alignment horizontal="center" vertical="center" wrapText="1"/>
    </xf>
    <xf numFmtId="164" fontId="64" fillId="2" borderId="3" xfId="9" applyNumberFormat="1" applyFont="1" applyFill="1" applyBorder="1" applyAlignment="1">
      <alignment horizontal="center" vertical="center" wrapText="1"/>
    </xf>
    <xf numFmtId="165" fontId="64" fillId="2" borderId="3" xfId="9" applyNumberFormat="1" applyFont="1" applyFill="1" applyBorder="1" applyAlignment="1">
      <alignment horizontal="center" vertical="center"/>
    </xf>
    <xf numFmtId="164" fontId="64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vertical="center" wrapText="1"/>
    </xf>
    <xf numFmtId="165" fontId="4" fillId="2" borderId="2" xfId="7" applyNumberFormat="1" applyFont="1" applyFill="1" applyBorder="1" applyAlignment="1">
      <alignment horizontal="center" vertical="center"/>
    </xf>
    <xf numFmtId="0" fontId="57" fillId="2" borderId="2" xfId="2" applyFont="1" applyFill="1" applyBorder="1" applyAlignment="1">
      <alignment vertical="center" wrapText="1"/>
    </xf>
    <xf numFmtId="0" fontId="4" fillId="2" borderId="2" xfId="7" applyFont="1" applyFill="1" applyBorder="1" applyAlignment="1">
      <alignment horizontal="center" vertical="center"/>
    </xf>
    <xf numFmtId="0" fontId="1" fillId="2" borderId="0" xfId="9" applyFont="1" applyFill="1"/>
    <xf numFmtId="3" fontId="59" fillId="2" borderId="7" xfId="9" applyNumberFormat="1" applyFont="1" applyFill="1" applyBorder="1" applyAlignment="1">
      <alignment horizontal="center" vertical="center" wrapText="1"/>
    </xf>
    <xf numFmtId="1" fontId="59" fillId="2" borderId="23" xfId="9" applyNumberFormat="1" applyFont="1" applyFill="1" applyBorder="1" applyAlignment="1">
      <alignment horizontal="center" vertical="center"/>
    </xf>
    <xf numFmtId="1" fontId="59" fillId="2" borderId="24" xfId="9" applyNumberFormat="1" applyFont="1" applyFill="1" applyBorder="1" applyAlignment="1">
      <alignment horizontal="center" vertical="center" wrapText="1"/>
    </xf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4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5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1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9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6" fillId="0" borderId="2" xfId="10" applyNumberFormat="1" applyFont="1" applyFill="1" applyBorder="1" applyAlignment="1" applyProtection="1">
      <alignment horizontal="center"/>
      <protection locked="0"/>
    </xf>
    <xf numFmtId="165" fontId="77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5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3" fontId="27" fillId="0" borderId="0" xfId="15" applyNumberFormat="1" applyFont="1" applyFill="1" applyAlignment="1">
      <alignment wrapText="1"/>
    </xf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73" fillId="2" borderId="2" xfId="6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9" fillId="0" borderId="3" xfId="9" applyNumberFormat="1" applyFont="1" applyFill="1" applyBorder="1" applyAlignment="1">
      <alignment horizontal="center" vertical="center" wrapText="1"/>
    </xf>
    <xf numFmtId="165" fontId="62" fillId="0" borderId="2" xfId="9" applyNumberFormat="1" applyFont="1" applyFill="1" applyBorder="1" applyAlignment="1">
      <alignment horizontal="center" vertical="center" wrapText="1"/>
    </xf>
    <xf numFmtId="165" fontId="60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60" fillId="0" borderId="14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4" fontId="61" fillId="0" borderId="11" xfId="9" applyNumberFormat="1" applyFont="1" applyFill="1" applyBorder="1" applyAlignment="1">
      <alignment horizontal="center" vertical="center" wrapText="1"/>
    </xf>
    <xf numFmtId="164" fontId="4" fillId="2" borderId="2" xfId="9" applyNumberFormat="1" applyFont="1" applyFill="1" applyBorder="1" applyAlignment="1">
      <alignment horizontal="center" vertical="center"/>
    </xf>
    <xf numFmtId="164" fontId="61" fillId="2" borderId="11" xfId="9" applyNumberFormat="1" applyFont="1" applyFill="1" applyBorder="1" applyAlignment="1">
      <alignment horizontal="center" vertical="center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7" fillId="0" borderId="2" xfId="10" applyNumberFormat="1" applyFont="1" applyFill="1" applyBorder="1" applyAlignment="1" applyProtection="1">
      <alignment horizontal="center"/>
      <protection locked="0"/>
    </xf>
    <xf numFmtId="0" fontId="78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5" fontId="4" fillId="0" borderId="9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69" fillId="0" borderId="14" xfId="6" applyFont="1" applyFill="1" applyBorder="1" applyAlignment="1">
      <alignment horizontal="left" vertical="center" wrapText="1" indent="1"/>
    </xf>
    <xf numFmtId="0" fontId="69" fillId="0" borderId="23" xfId="6" applyFont="1" applyFill="1" applyBorder="1" applyAlignment="1">
      <alignment horizontal="left" vertical="center" wrapText="1" indent="1"/>
    </xf>
    <xf numFmtId="0" fontId="69" fillId="0" borderId="3" xfId="6" applyFont="1" applyFill="1" applyBorder="1" applyAlignment="1">
      <alignment horizontal="left" vertical="center" wrapText="1" indent="1"/>
    </xf>
    <xf numFmtId="0" fontId="70" fillId="0" borderId="0" xfId="0" applyFont="1" applyAlignment="1">
      <alignment horizontal="center" vertical="center"/>
    </xf>
    <xf numFmtId="0" fontId="71" fillId="0" borderId="0" xfId="14" applyFont="1" applyFill="1" applyBorder="1" applyAlignment="1">
      <alignment horizontal="center" vertical="top" wrapText="1"/>
    </xf>
    <xf numFmtId="0" fontId="67" fillId="0" borderId="14" xfId="6" applyFont="1" applyFill="1" applyBorder="1" applyAlignment="1">
      <alignment horizontal="left" vertical="center" wrapText="1" indent="1"/>
    </xf>
    <xf numFmtId="0" fontId="67" fillId="0" borderId="23" xfId="6" applyFont="1" applyFill="1" applyBorder="1" applyAlignment="1">
      <alignment horizontal="left" vertical="center" wrapText="1" indent="1"/>
    </xf>
    <xf numFmtId="0" fontId="67" fillId="0" borderId="3" xfId="6" applyFont="1" applyFill="1" applyBorder="1" applyAlignment="1">
      <alignment horizontal="left" vertical="center" wrapText="1" indent="1"/>
    </xf>
    <xf numFmtId="0" fontId="69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9" fillId="2" borderId="0" xfId="6" applyFont="1" applyFill="1" applyAlignment="1">
      <alignment horizontal="right"/>
    </xf>
    <xf numFmtId="0" fontId="80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1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2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4" fillId="0" borderId="2" xfId="1" applyNumberFormat="1" applyFont="1" applyBorder="1" applyAlignment="1">
      <alignment horizontal="center" vertical="center" wrapText="1"/>
    </xf>
    <xf numFmtId="0" fontId="80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1" fillId="2" borderId="0" xfId="9" applyFont="1" applyFill="1"/>
    <xf numFmtId="0" fontId="1" fillId="2" borderId="0" xfId="9" applyFont="1" applyFill="1"/>
    <xf numFmtId="0" fontId="4" fillId="2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60" fillId="2" borderId="13" xfId="9" applyFont="1" applyFill="1" applyBorder="1" applyAlignment="1">
      <alignment horizontal="center" vertical="center"/>
    </xf>
    <xf numFmtId="0" fontId="60" fillId="2" borderId="17" xfId="9" applyFont="1" applyFill="1" applyBorder="1" applyAlignment="1">
      <alignment horizontal="center" vertical="center"/>
    </xf>
    <xf numFmtId="0" fontId="56" fillId="2" borderId="18" xfId="9" applyFont="1" applyFill="1" applyBorder="1" applyAlignment="1">
      <alignment horizontal="center" vertical="center" wrapText="1"/>
    </xf>
    <xf numFmtId="0" fontId="56" fillId="2" borderId="16" xfId="9" applyFont="1" applyFill="1" applyBorder="1" applyAlignment="1">
      <alignment horizontal="center" vertical="center" wrapText="1"/>
    </xf>
    <xf numFmtId="0" fontId="56" fillId="2" borderId="19" xfId="9" applyFont="1" applyFill="1" applyBorder="1" applyAlignment="1">
      <alignment horizontal="center" vertical="center" wrapText="1"/>
    </xf>
    <xf numFmtId="0" fontId="56" fillId="2" borderId="4" xfId="9" applyFont="1" applyFill="1" applyBorder="1" applyAlignment="1">
      <alignment horizontal="center" vertical="center" wrapText="1"/>
    </xf>
    <xf numFmtId="0" fontId="56" fillId="2" borderId="1" xfId="9" applyFont="1" applyFill="1" applyBorder="1" applyAlignment="1">
      <alignment horizontal="center" vertical="center" wrapText="1"/>
    </xf>
    <xf numFmtId="0" fontId="56" fillId="2" borderId="15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2" borderId="13" xfId="9" applyFont="1" applyFill="1" applyBorder="1" applyAlignment="1">
      <alignment horizontal="center" vertical="center"/>
    </xf>
    <xf numFmtId="0" fontId="10" fillId="2" borderId="17" xfId="9" applyFont="1" applyFill="1" applyBorder="1" applyAlignment="1">
      <alignment horizontal="center" vertical="center"/>
    </xf>
    <xf numFmtId="165" fontId="63" fillId="2" borderId="4" xfId="9" applyNumberFormat="1" applyFont="1" applyFill="1" applyBorder="1" applyAlignment="1">
      <alignment horizontal="center" vertical="center"/>
    </xf>
    <xf numFmtId="165" fontId="63" fillId="2" borderId="15" xfId="9" applyNumberFormat="1" applyFont="1" applyFill="1" applyBorder="1" applyAlignment="1">
      <alignment horizontal="center" vertical="center"/>
    </xf>
    <xf numFmtId="0" fontId="54" fillId="2" borderId="0" xfId="9" applyFont="1" applyFill="1" applyBorder="1" applyAlignment="1">
      <alignment horizontal="center" vertical="center"/>
    </xf>
    <xf numFmtId="0" fontId="54" fillId="2" borderId="1" xfId="9" applyFont="1" applyFill="1" applyBorder="1" applyAlignment="1">
      <alignment horizontal="center" vertical="top" wrapText="1"/>
    </xf>
    <xf numFmtId="49" fontId="37" fillId="2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" fontId="81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B1" sqref="B1"/>
    </sheetView>
  </sheetViews>
  <sheetFormatPr defaultRowHeight="15" x14ac:dyDescent="0.25"/>
  <cols>
    <col min="1" max="1" width="51.85546875" style="72" customWidth="1"/>
    <col min="2" max="2" width="52.85546875" style="72" customWidth="1"/>
    <col min="3" max="16384" width="9.140625" style="72"/>
  </cols>
  <sheetData>
    <row r="1" spans="1:11" ht="36.75" customHeight="1" x14ac:dyDescent="0.4">
      <c r="B1" s="206" t="s">
        <v>119</v>
      </c>
    </row>
    <row r="2" spans="1:11" ht="26.25" customHeight="1" x14ac:dyDescent="0.25">
      <c r="A2" s="220" t="s">
        <v>144</v>
      </c>
      <c r="B2" s="220"/>
    </row>
    <row r="3" spans="1:11" ht="20.25" x14ac:dyDescent="0.25">
      <c r="A3" s="221" t="s">
        <v>142</v>
      </c>
      <c r="B3" s="221"/>
      <c r="C3" s="73"/>
      <c r="D3" s="73"/>
      <c r="E3" s="73"/>
      <c r="F3" s="73"/>
      <c r="G3" s="73"/>
      <c r="H3" s="73"/>
      <c r="I3" s="73"/>
      <c r="J3" s="73"/>
      <c r="K3" s="73"/>
    </row>
    <row r="4" spans="1:11" ht="24" customHeight="1" x14ac:dyDescent="0.25"/>
    <row r="5" spans="1:11" ht="30.75" customHeight="1" x14ac:dyDescent="0.25">
      <c r="A5" s="222" t="s">
        <v>117</v>
      </c>
      <c r="B5" s="75" t="s">
        <v>154</v>
      </c>
    </row>
    <row r="6" spans="1:11" ht="30.75" customHeight="1" x14ac:dyDescent="0.25">
      <c r="A6" s="223"/>
      <c r="B6" s="76" t="s">
        <v>155</v>
      </c>
    </row>
    <row r="7" spans="1:11" ht="30.75" customHeight="1" x14ac:dyDescent="0.25">
      <c r="A7" s="224"/>
      <c r="B7" s="74" t="s">
        <v>156</v>
      </c>
    </row>
    <row r="8" spans="1:11" ht="30.75" customHeight="1" x14ac:dyDescent="0.25">
      <c r="A8" s="217" t="s">
        <v>52</v>
      </c>
      <c r="B8" s="75" t="s">
        <v>151</v>
      </c>
    </row>
    <row r="9" spans="1:11" ht="30.75" customHeight="1" x14ac:dyDescent="0.25">
      <c r="A9" s="218"/>
      <c r="B9" s="76" t="s">
        <v>152</v>
      </c>
    </row>
    <row r="10" spans="1:11" ht="30.75" customHeight="1" thickBot="1" x14ac:dyDescent="0.3">
      <c r="A10" s="225"/>
      <c r="B10" s="77" t="s">
        <v>153</v>
      </c>
    </row>
    <row r="11" spans="1:11" ht="30.75" customHeight="1" thickTop="1" x14ac:dyDescent="0.25">
      <c r="A11" s="223" t="s">
        <v>118</v>
      </c>
      <c r="B11" s="78" t="s">
        <v>148</v>
      </c>
    </row>
    <row r="12" spans="1:11" ht="30.75" customHeight="1" x14ac:dyDescent="0.25">
      <c r="A12" s="223"/>
      <c r="B12" s="76" t="s">
        <v>149</v>
      </c>
    </row>
    <row r="13" spans="1:11" ht="30.75" customHeight="1" x14ac:dyDescent="0.25">
      <c r="A13" s="224"/>
      <c r="B13" s="74" t="s">
        <v>150</v>
      </c>
    </row>
    <row r="14" spans="1:11" ht="30.75" customHeight="1" x14ac:dyDescent="0.25">
      <c r="A14" s="217" t="s">
        <v>116</v>
      </c>
      <c r="B14" s="75" t="s">
        <v>145</v>
      </c>
    </row>
    <row r="15" spans="1:11" ht="30.75" customHeight="1" x14ac:dyDescent="0.25">
      <c r="A15" s="218"/>
      <c r="B15" s="76" t="s">
        <v>146</v>
      </c>
    </row>
    <row r="16" spans="1:11" ht="30.75" customHeight="1" x14ac:dyDescent="0.25">
      <c r="A16" s="219"/>
      <c r="B16" s="74" t="s">
        <v>147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zoomScale="80" zoomScaleNormal="100" zoomScaleSheetLayoutView="80" workbookViewId="0">
      <selection activeCell="B1" sqref="B1:C1"/>
    </sheetView>
  </sheetViews>
  <sheetFormatPr defaultColWidth="10.28515625" defaultRowHeight="15" x14ac:dyDescent="0.25"/>
  <cols>
    <col min="1" max="1" width="38.42578125" style="165" customWidth="1"/>
    <col min="2" max="2" width="19.7109375" style="165" customWidth="1"/>
    <col min="3" max="3" width="21.140625" style="165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2" t="s">
        <v>119</v>
      </c>
      <c r="C1" s="232"/>
    </row>
    <row r="2" spans="1:3" ht="93.75" customHeight="1" x14ac:dyDescent="0.25">
      <c r="A2" s="226" t="s">
        <v>157</v>
      </c>
      <c r="B2" s="226"/>
      <c r="C2" s="226"/>
    </row>
    <row r="3" spans="1:3" s="67" customFormat="1" ht="27" customHeight="1" x14ac:dyDescent="0.25">
      <c r="A3" s="227" t="s">
        <v>142</v>
      </c>
      <c r="B3" s="227"/>
      <c r="C3" s="227"/>
    </row>
    <row r="4" spans="1:3" s="30" customFormat="1" ht="25.5" customHeight="1" x14ac:dyDescent="0.2">
      <c r="A4" s="230"/>
      <c r="B4" s="228" t="s">
        <v>44</v>
      </c>
      <c r="C4" s="229"/>
    </row>
    <row r="5" spans="1:3" s="30" customFormat="1" ht="30" customHeight="1" x14ac:dyDescent="0.2">
      <c r="A5" s="231"/>
      <c r="B5" s="149" t="s">
        <v>65</v>
      </c>
      <c r="C5" s="150" t="s">
        <v>115</v>
      </c>
    </row>
    <row r="6" spans="1:3" s="30" customFormat="1" ht="63" customHeight="1" x14ac:dyDescent="0.2">
      <c r="A6" s="151" t="s">
        <v>114</v>
      </c>
      <c r="B6" s="152">
        <v>420.5</v>
      </c>
      <c r="C6" s="153">
        <v>424.3</v>
      </c>
    </row>
    <row r="7" spans="1:3" s="30" customFormat="1" ht="48.75" customHeight="1" x14ac:dyDescent="0.2">
      <c r="A7" s="154" t="s">
        <v>113</v>
      </c>
      <c r="B7" s="155">
        <v>56.1</v>
      </c>
      <c r="C7" s="156">
        <v>56.8</v>
      </c>
    </row>
    <row r="8" spans="1:3" s="30" customFormat="1" ht="57" customHeight="1" x14ac:dyDescent="0.2">
      <c r="A8" s="157" t="s">
        <v>53</v>
      </c>
      <c r="B8" s="158">
        <v>369.3</v>
      </c>
      <c r="C8" s="159">
        <v>374.7</v>
      </c>
    </row>
    <row r="9" spans="1:3" s="30" customFormat="1" ht="54.75" customHeight="1" x14ac:dyDescent="0.2">
      <c r="A9" s="160" t="s">
        <v>52</v>
      </c>
      <c r="B9" s="161">
        <v>49.3</v>
      </c>
      <c r="C9" s="162">
        <v>50.2</v>
      </c>
    </row>
    <row r="10" spans="1:3" s="30" customFormat="1" ht="70.5" customHeight="1" x14ac:dyDescent="0.2">
      <c r="A10" s="163" t="s">
        <v>58</v>
      </c>
      <c r="B10" s="152">
        <v>51.2</v>
      </c>
      <c r="C10" s="153">
        <v>49.6</v>
      </c>
    </row>
    <row r="11" spans="1:3" s="30" customFormat="1" ht="60.75" customHeight="1" x14ac:dyDescent="0.2">
      <c r="A11" s="160" t="s">
        <v>116</v>
      </c>
      <c r="B11" s="161">
        <v>12.2</v>
      </c>
      <c r="C11" s="162">
        <v>11.7</v>
      </c>
    </row>
    <row r="12" spans="1:3" s="31" customFormat="1" x14ac:dyDescent="0.25">
      <c r="A12" s="164"/>
      <c r="B12" s="164"/>
      <c r="C12" s="165"/>
    </row>
    <row r="13" spans="1:3" s="32" customFormat="1" ht="12" customHeight="1" x14ac:dyDescent="0.25">
      <c r="A13" s="166"/>
      <c r="B13" s="166"/>
      <c r="C13" s="165"/>
    </row>
    <row r="14" spans="1:3" x14ac:dyDescent="0.25">
      <c r="A14" s="167"/>
    </row>
    <row r="15" spans="1:3" x14ac:dyDescent="0.25">
      <c r="A15" s="167"/>
    </row>
    <row r="16" spans="1:3" x14ac:dyDescent="0.25">
      <c r="A16" s="167"/>
    </row>
    <row r="17" spans="1:1" x14ac:dyDescent="0.25">
      <c r="A17" s="167"/>
    </row>
    <row r="18" spans="1:1" x14ac:dyDescent="0.25">
      <c r="A18" s="167"/>
    </row>
    <row r="19" spans="1:1" x14ac:dyDescent="0.25">
      <c r="A19" s="167"/>
    </row>
    <row r="20" spans="1:1" x14ac:dyDescent="0.25">
      <c r="A20" s="167"/>
    </row>
    <row r="21" spans="1:1" x14ac:dyDescent="0.25">
      <c r="A21" s="167"/>
    </row>
    <row r="22" spans="1:1" x14ac:dyDescent="0.25">
      <c r="A22" s="167"/>
    </row>
    <row r="23" spans="1:1" x14ac:dyDescent="0.25">
      <c r="A23" s="167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H1" sqref="H1:I1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3" t="s">
        <v>119</v>
      </c>
      <c r="I1" s="234"/>
    </row>
    <row r="2" spans="1:9" s="33" customFormat="1" ht="18" customHeight="1" x14ac:dyDescent="0.3">
      <c r="A2" s="235" t="s">
        <v>158</v>
      </c>
      <c r="B2" s="235"/>
      <c r="C2" s="235"/>
      <c r="D2" s="235"/>
      <c r="E2" s="235"/>
      <c r="F2" s="235"/>
      <c r="G2" s="235"/>
      <c r="H2" s="235"/>
      <c r="I2" s="235"/>
    </row>
    <row r="3" spans="1:9" s="33" customFormat="1" ht="14.25" customHeight="1" x14ac:dyDescent="0.3">
      <c r="A3" s="236" t="s">
        <v>45</v>
      </c>
      <c r="B3" s="236"/>
      <c r="C3" s="236"/>
      <c r="D3" s="236"/>
      <c r="E3" s="236"/>
      <c r="F3" s="236"/>
      <c r="G3" s="236"/>
      <c r="H3" s="236"/>
      <c r="I3" s="236"/>
    </row>
    <row r="4" spans="1:9" s="33" customFormat="1" ht="9" hidden="1" customHeight="1" x14ac:dyDescent="0.3">
      <c r="A4" s="236"/>
      <c r="B4" s="236"/>
      <c r="C4" s="236"/>
      <c r="D4" s="236"/>
      <c r="E4" s="236"/>
      <c r="F4" s="236"/>
      <c r="G4" s="236"/>
      <c r="H4" s="236"/>
      <c r="I4" s="236"/>
    </row>
    <row r="5" spans="1:9" ht="18" customHeight="1" x14ac:dyDescent="0.25">
      <c r="A5" s="29" t="s">
        <v>143</v>
      </c>
      <c r="F5" s="237"/>
      <c r="G5" s="237"/>
      <c r="H5" s="237"/>
      <c r="I5" s="237"/>
    </row>
    <row r="6" spans="1:9" s="36" customFormat="1" ht="16.5" customHeight="1" x14ac:dyDescent="0.25">
      <c r="A6" s="239"/>
      <c r="B6" s="240" t="s">
        <v>46</v>
      </c>
      <c r="C6" s="240"/>
      <c r="D6" s="240" t="s">
        <v>47</v>
      </c>
      <c r="E6" s="240"/>
      <c r="F6" s="240" t="s">
        <v>48</v>
      </c>
      <c r="G6" s="240"/>
      <c r="H6" s="240" t="s">
        <v>49</v>
      </c>
      <c r="I6" s="240"/>
    </row>
    <row r="7" spans="1:9" s="37" customFormat="1" ht="27.75" customHeight="1" x14ac:dyDescent="0.25">
      <c r="A7" s="239"/>
      <c r="B7" s="71" t="s">
        <v>65</v>
      </c>
      <c r="C7" s="71" t="s">
        <v>115</v>
      </c>
      <c r="D7" s="71" t="s">
        <v>65</v>
      </c>
      <c r="E7" s="71" t="s">
        <v>115</v>
      </c>
      <c r="F7" s="71" t="s">
        <v>65</v>
      </c>
      <c r="G7" s="71" t="s">
        <v>115</v>
      </c>
      <c r="H7" s="71" t="s">
        <v>65</v>
      </c>
      <c r="I7" s="71" t="s">
        <v>115</v>
      </c>
    </row>
    <row r="8" spans="1:9" s="36" customFormat="1" ht="12.75" customHeight="1" x14ac:dyDescent="0.25">
      <c r="A8" s="38"/>
      <c r="B8" s="238" t="s">
        <v>50</v>
      </c>
      <c r="C8" s="238"/>
      <c r="D8" s="238" t="s">
        <v>51</v>
      </c>
      <c r="E8" s="238"/>
      <c r="F8" s="238" t="s">
        <v>50</v>
      </c>
      <c r="G8" s="238"/>
      <c r="H8" s="238" t="s">
        <v>51</v>
      </c>
      <c r="I8" s="238"/>
    </row>
    <row r="9" spans="1:9" ht="15.75" customHeight="1" x14ac:dyDescent="0.25">
      <c r="A9" s="39" t="s">
        <v>12</v>
      </c>
      <c r="B9" s="40">
        <v>369.3</v>
      </c>
      <c r="C9" s="40">
        <v>374.7</v>
      </c>
      <c r="D9" s="40">
        <v>49.3</v>
      </c>
      <c r="E9" s="40">
        <v>50.2</v>
      </c>
      <c r="F9" s="41">
        <v>51.2</v>
      </c>
      <c r="G9" s="41">
        <v>49.6</v>
      </c>
      <c r="H9" s="40">
        <v>12.2</v>
      </c>
      <c r="I9" s="40">
        <v>11.7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F27" sqref="F27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1" t="s">
        <v>119</v>
      </c>
      <c r="F1" s="242"/>
    </row>
    <row r="2" spans="1:6" s="45" customFormat="1" ht="24.75" customHeight="1" x14ac:dyDescent="0.25">
      <c r="F2" s="46"/>
    </row>
    <row r="3" spans="1:6" s="47" customFormat="1" ht="51" customHeight="1" x14ac:dyDescent="0.25">
      <c r="A3" s="243" t="s">
        <v>54</v>
      </c>
      <c r="B3" s="243"/>
      <c r="C3" s="243"/>
      <c r="D3" s="243"/>
      <c r="E3" s="243"/>
      <c r="F3" s="243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4"/>
      <c r="C6" s="245" t="s">
        <v>163</v>
      </c>
      <c r="D6" s="245" t="s">
        <v>162</v>
      </c>
      <c r="E6" s="246" t="s">
        <v>56</v>
      </c>
      <c r="F6" s="246"/>
    </row>
    <row r="7" spans="1:6" s="47" customFormat="1" ht="42" customHeight="1" x14ac:dyDescent="0.25">
      <c r="A7" s="50"/>
      <c r="B7" s="244"/>
      <c r="C7" s="245"/>
      <c r="D7" s="245"/>
      <c r="E7" s="66" t="s">
        <v>2</v>
      </c>
      <c r="F7" s="51" t="s">
        <v>10</v>
      </c>
    </row>
    <row r="8" spans="1:6" ht="30.75" customHeight="1" x14ac:dyDescent="0.2">
      <c r="B8" s="79" t="s">
        <v>119</v>
      </c>
      <c r="C8" s="80">
        <f>SUM(C9:C26)</f>
        <v>3333</v>
      </c>
      <c r="D8" s="80">
        <f>SUM(D9:D26)</f>
        <v>4783</v>
      </c>
      <c r="E8" s="81">
        <f>ROUND(D8/C8*100,1)</f>
        <v>143.5</v>
      </c>
      <c r="F8" s="80">
        <f t="shared" ref="F8:F26" si="0">D8-C8</f>
        <v>1450</v>
      </c>
    </row>
    <row r="9" spans="1:6" ht="18.75" x14ac:dyDescent="0.3">
      <c r="B9" s="82" t="s">
        <v>120</v>
      </c>
      <c r="C9" s="83">
        <v>77</v>
      </c>
      <c r="D9" s="83">
        <v>181</v>
      </c>
      <c r="E9" s="86">
        <f>ROUND(D9/C9*100,1)</f>
        <v>235.1</v>
      </c>
      <c r="F9" s="85">
        <f t="shared" si="0"/>
        <v>104</v>
      </c>
    </row>
    <row r="10" spans="1:6" ht="18.75" x14ac:dyDescent="0.3">
      <c r="B10" s="82" t="s">
        <v>121</v>
      </c>
      <c r="C10" s="83">
        <v>60</v>
      </c>
      <c r="D10" s="83">
        <v>128</v>
      </c>
      <c r="E10" s="86">
        <f t="shared" ref="E10:E13" si="1">ROUND(D10/C10*100,1)</f>
        <v>213.3</v>
      </c>
      <c r="F10" s="85">
        <f t="shared" si="0"/>
        <v>68</v>
      </c>
    </row>
    <row r="11" spans="1:6" ht="18.75" x14ac:dyDescent="0.3">
      <c r="B11" s="82" t="s">
        <v>122</v>
      </c>
      <c r="C11" s="83">
        <v>107</v>
      </c>
      <c r="D11" s="83">
        <v>106</v>
      </c>
      <c r="E11" s="86">
        <f t="shared" si="1"/>
        <v>99.1</v>
      </c>
      <c r="F11" s="85">
        <f t="shared" si="0"/>
        <v>-1</v>
      </c>
    </row>
    <row r="12" spans="1:6" ht="18.75" x14ac:dyDescent="0.3">
      <c r="B12" s="82" t="s">
        <v>123</v>
      </c>
      <c r="C12" s="83">
        <v>22</v>
      </c>
      <c r="D12" s="83">
        <v>81</v>
      </c>
      <c r="E12" s="86">
        <f t="shared" si="1"/>
        <v>368.2</v>
      </c>
      <c r="F12" s="85">
        <f t="shared" si="0"/>
        <v>59</v>
      </c>
    </row>
    <row r="13" spans="1:6" ht="18.75" x14ac:dyDescent="0.3">
      <c r="B13" s="82" t="s">
        <v>124</v>
      </c>
      <c r="C13" s="83">
        <v>50</v>
      </c>
      <c r="D13" s="83">
        <v>175</v>
      </c>
      <c r="E13" s="86">
        <f t="shared" si="1"/>
        <v>350</v>
      </c>
      <c r="F13" s="85">
        <f t="shared" si="0"/>
        <v>125</v>
      </c>
    </row>
    <row r="14" spans="1:6" ht="18.75" x14ac:dyDescent="0.3">
      <c r="B14" s="82" t="s">
        <v>125</v>
      </c>
      <c r="C14" s="83">
        <v>100</v>
      </c>
      <c r="D14" s="83">
        <v>335</v>
      </c>
      <c r="E14" s="84">
        <f>ROUND(D14/C14*100,1)</f>
        <v>335</v>
      </c>
      <c r="F14" s="85">
        <f t="shared" si="0"/>
        <v>235</v>
      </c>
    </row>
    <row r="15" spans="1:6" ht="18.75" x14ac:dyDescent="0.3">
      <c r="B15" s="82" t="s">
        <v>126</v>
      </c>
      <c r="C15" s="83">
        <v>159</v>
      </c>
      <c r="D15" s="83">
        <v>69</v>
      </c>
      <c r="E15" s="84">
        <f>ROUND(D15/C15*100,1)</f>
        <v>43.4</v>
      </c>
      <c r="F15" s="85">
        <f t="shared" si="0"/>
        <v>-90</v>
      </c>
    </row>
    <row r="16" spans="1:6" ht="18.75" x14ac:dyDescent="0.3">
      <c r="B16" s="82" t="s">
        <v>127</v>
      </c>
      <c r="C16" s="83">
        <v>436</v>
      </c>
      <c r="D16" s="83">
        <v>107</v>
      </c>
      <c r="E16" s="86">
        <f>ROUND(D16/C16*100,1)</f>
        <v>24.5</v>
      </c>
      <c r="F16" s="85">
        <f t="shared" si="0"/>
        <v>-329</v>
      </c>
    </row>
    <row r="17" spans="2:6" ht="18.75" x14ac:dyDescent="0.3">
      <c r="B17" s="87" t="s">
        <v>128</v>
      </c>
      <c r="C17" s="83">
        <v>0</v>
      </c>
      <c r="D17" s="83">
        <v>31</v>
      </c>
      <c r="E17" s="84">
        <v>0</v>
      </c>
      <c r="F17" s="85">
        <f t="shared" si="0"/>
        <v>31</v>
      </c>
    </row>
    <row r="18" spans="2:6" ht="18.75" x14ac:dyDescent="0.3">
      <c r="B18" s="82" t="s">
        <v>129</v>
      </c>
      <c r="C18" s="83">
        <v>0</v>
      </c>
      <c r="D18" s="83">
        <v>144</v>
      </c>
      <c r="E18" s="84">
        <v>0</v>
      </c>
      <c r="F18" s="85">
        <f t="shared" si="0"/>
        <v>144</v>
      </c>
    </row>
    <row r="19" spans="2:6" ht="18.75" x14ac:dyDescent="0.3">
      <c r="B19" s="82" t="s">
        <v>130</v>
      </c>
      <c r="C19" s="83">
        <v>72</v>
      </c>
      <c r="D19" s="83">
        <v>112</v>
      </c>
      <c r="E19" s="86">
        <f t="shared" ref="E19:E26" si="2">ROUND(D19/C19*100,1)</f>
        <v>155.6</v>
      </c>
      <c r="F19" s="85">
        <f t="shared" si="0"/>
        <v>40</v>
      </c>
    </row>
    <row r="20" spans="2:6" ht="18.75" x14ac:dyDescent="0.3">
      <c r="B20" s="82" t="s">
        <v>131</v>
      </c>
      <c r="C20" s="83">
        <v>382</v>
      </c>
      <c r="D20" s="83">
        <v>289</v>
      </c>
      <c r="E20" s="86">
        <f t="shared" si="2"/>
        <v>75.7</v>
      </c>
      <c r="F20" s="85">
        <f t="shared" si="0"/>
        <v>-93</v>
      </c>
    </row>
    <row r="21" spans="2:6" ht="18.75" x14ac:dyDescent="0.3">
      <c r="B21" s="82" t="s">
        <v>132</v>
      </c>
      <c r="C21" s="83">
        <v>17</v>
      </c>
      <c r="D21" s="83">
        <v>239</v>
      </c>
      <c r="E21" s="86">
        <f t="shared" si="2"/>
        <v>1405.9</v>
      </c>
      <c r="F21" s="85">
        <f t="shared" si="0"/>
        <v>222</v>
      </c>
    </row>
    <row r="22" spans="2:6" ht="18.75" x14ac:dyDescent="0.3">
      <c r="B22" s="82" t="s">
        <v>133</v>
      </c>
      <c r="C22" s="83">
        <v>17</v>
      </c>
      <c r="D22" s="83">
        <v>56</v>
      </c>
      <c r="E22" s="86">
        <f t="shared" si="2"/>
        <v>329.4</v>
      </c>
      <c r="F22" s="85">
        <f t="shared" si="0"/>
        <v>39</v>
      </c>
    </row>
    <row r="23" spans="2:6" ht="18.75" x14ac:dyDescent="0.3">
      <c r="B23" s="82" t="s">
        <v>134</v>
      </c>
      <c r="C23" s="83">
        <v>343</v>
      </c>
      <c r="D23" s="83">
        <v>818</v>
      </c>
      <c r="E23" s="86">
        <f t="shared" si="2"/>
        <v>238.5</v>
      </c>
      <c r="F23" s="85">
        <f t="shared" si="0"/>
        <v>475</v>
      </c>
    </row>
    <row r="24" spans="2:6" ht="18.75" x14ac:dyDescent="0.3">
      <c r="B24" s="82" t="s">
        <v>135</v>
      </c>
      <c r="C24" s="83">
        <v>377</v>
      </c>
      <c r="D24" s="83">
        <v>237</v>
      </c>
      <c r="E24" s="84">
        <f t="shared" si="2"/>
        <v>62.9</v>
      </c>
      <c r="F24" s="85">
        <f t="shared" si="0"/>
        <v>-140</v>
      </c>
    </row>
    <row r="25" spans="2:6" ht="18.75" x14ac:dyDescent="0.3">
      <c r="B25" s="82" t="s">
        <v>136</v>
      </c>
      <c r="C25" s="83">
        <v>486</v>
      </c>
      <c r="D25" s="83">
        <v>1413</v>
      </c>
      <c r="E25" s="86">
        <f t="shared" si="2"/>
        <v>290.7</v>
      </c>
      <c r="F25" s="85">
        <f t="shared" si="0"/>
        <v>927</v>
      </c>
    </row>
    <row r="26" spans="2:6" ht="18.75" x14ac:dyDescent="0.3">
      <c r="B26" s="82" t="s">
        <v>137</v>
      </c>
      <c r="C26" s="83">
        <v>628</v>
      </c>
      <c r="D26" s="83">
        <v>262</v>
      </c>
      <c r="E26" s="86">
        <f t="shared" si="2"/>
        <v>41.7</v>
      </c>
      <c r="F26" s="85">
        <f t="shared" si="0"/>
        <v>-366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8"/>
  <sheetViews>
    <sheetView view="pageBreakPreview" zoomScale="60" zoomScaleNormal="75" workbookViewId="0">
      <selection activeCell="J12" sqref="J12"/>
    </sheetView>
  </sheetViews>
  <sheetFormatPr defaultColWidth="8.85546875" defaultRowHeight="20.25" x14ac:dyDescent="0.3"/>
  <cols>
    <col min="1" max="1" width="45.5703125" style="22" customWidth="1"/>
    <col min="2" max="2" width="15" style="22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207" customWidth="1"/>
    <col min="11" max="16384" width="8.85546875" style="22"/>
  </cols>
  <sheetData>
    <row r="1" spans="1:10" ht="36.75" customHeight="1" x14ac:dyDescent="0.35">
      <c r="D1" s="247" t="s">
        <v>119</v>
      </c>
      <c r="E1" s="247"/>
      <c r="F1" s="247"/>
    </row>
    <row r="2" spans="1:10" s="18" customFormat="1" ht="65.25" customHeight="1" x14ac:dyDescent="0.3">
      <c r="A2" s="248" t="s">
        <v>62</v>
      </c>
      <c r="B2" s="248"/>
      <c r="C2" s="248"/>
      <c r="D2" s="248"/>
      <c r="E2" s="248"/>
      <c r="J2" s="208"/>
    </row>
    <row r="3" spans="1:10" s="18" customFormat="1" ht="21.75" customHeight="1" x14ac:dyDescent="0.3">
      <c r="A3" s="249" t="s">
        <v>13</v>
      </c>
      <c r="B3" s="249"/>
      <c r="C3" s="249"/>
      <c r="D3" s="249"/>
      <c r="E3" s="249"/>
      <c r="J3" s="208"/>
    </row>
    <row r="4" spans="1:10" s="20" customFormat="1" ht="12" customHeight="1" x14ac:dyDescent="0.3">
      <c r="A4" s="19"/>
      <c r="B4" s="19"/>
      <c r="C4" s="19"/>
      <c r="D4" s="19"/>
      <c r="E4" s="19"/>
      <c r="J4" s="207"/>
    </row>
    <row r="5" spans="1:10" s="20" customFormat="1" ht="21" customHeight="1" x14ac:dyDescent="0.3">
      <c r="A5" s="250"/>
      <c r="B5" s="246" t="s">
        <v>163</v>
      </c>
      <c r="C5" s="246" t="s">
        <v>162</v>
      </c>
      <c r="D5" s="252" t="s">
        <v>56</v>
      </c>
      <c r="E5" s="252"/>
      <c r="J5" s="207"/>
    </row>
    <row r="6" spans="1:10" s="20" customFormat="1" ht="60.75" customHeight="1" x14ac:dyDescent="0.2">
      <c r="A6" s="251"/>
      <c r="B6" s="246"/>
      <c r="C6" s="246"/>
      <c r="D6" s="58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8">
        <f>SUM(B8:B26)</f>
        <v>3333</v>
      </c>
      <c r="C7" s="68">
        <f>SUM(C8:C26)</f>
        <v>4783</v>
      </c>
      <c r="D7" s="81">
        <f t="shared" ref="D7:D26" si="0">ROUND(C7/B7*100,1)</f>
        <v>143.5</v>
      </c>
      <c r="E7" s="80">
        <f t="shared" ref="E7:E26" si="1">C7-B7</f>
        <v>1450</v>
      </c>
    </row>
    <row r="8" spans="1:10" ht="39.75" customHeight="1" x14ac:dyDescent="0.2">
      <c r="A8" s="59" t="s">
        <v>15</v>
      </c>
      <c r="B8" s="209">
        <v>106</v>
      </c>
      <c r="C8" s="56">
        <v>129</v>
      </c>
      <c r="D8" s="86">
        <f t="shared" si="0"/>
        <v>121.7</v>
      </c>
      <c r="E8" s="85">
        <f t="shared" si="1"/>
        <v>23</v>
      </c>
      <c r="J8" s="22"/>
    </row>
    <row r="9" spans="1:10" ht="44.25" customHeight="1" x14ac:dyDescent="0.2">
      <c r="A9" s="59" t="s">
        <v>16</v>
      </c>
      <c r="B9" s="209">
        <v>212</v>
      </c>
      <c r="C9" s="56">
        <v>161</v>
      </c>
      <c r="D9" s="86">
        <f t="shared" si="0"/>
        <v>75.900000000000006</v>
      </c>
      <c r="E9" s="85">
        <f t="shared" si="1"/>
        <v>-51</v>
      </c>
      <c r="J9" s="22"/>
    </row>
    <row r="10" spans="1:10" s="23" customFormat="1" ht="24" customHeight="1" x14ac:dyDescent="0.25">
      <c r="A10" s="59" t="s">
        <v>17</v>
      </c>
      <c r="B10" s="209">
        <v>7</v>
      </c>
      <c r="C10" s="56">
        <v>202</v>
      </c>
      <c r="D10" s="86">
        <f t="shared" si="0"/>
        <v>2885.7</v>
      </c>
      <c r="E10" s="85">
        <f t="shared" si="1"/>
        <v>195</v>
      </c>
    </row>
    <row r="11" spans="1:10" ht="43.5" customHeight="1" x14ac:dyDescent="0.2">
      <c r="A11" s="59" t="s">
        <v>18</v>
      </c>
      <c r="B11" s="209">
        <v>0</v>
      </c>
      <c r="C11" s="56">
        <v>288</v>
      </c>
      <c r="D11" s="84">
        <v>0</v>
      </c>
      <c r="E11" s="85">
        <f t="shared" si="1"/>
        <v>288</v>
      </c>
      <c r="J11" s="22"/>
    </row>
    <row r="12" spans="1:10" ht="42" customHeight="1" x14ac:dyDescent="0.2">
      <c r="A12" s="59" t="s">
        <v>19</v>
      </c>
      <c r="B12" s="209">
        <v>0</v>
      </c>
      <c r="C12" s="56">
        <v>55</v>
      </c>
      <c r="D12" s="84">
        <v>0</v>
      </c>
      <c r="E12" s="85">
        <f t="shared" si="1"/>
        <v>55</v>
      </c>
      <c r="J12" s="22"/>
    </row>
    <row r="13" spans="1:10" ht="19.5" customHeight="1" x14ac:dyDescent="0.2">
      <c r="A13" s="59" t="s">
        <v>20</v>
      </c>
      <c r="B13" s="209">
        <v>11</v>
      </c>
      <c r="C13" s="56">
        <v>32</v>
      </c>
      <c r="D13" s="86">
        <f t="shared" si="0"/>
        <v>290.89999999999998</v>
      </c>
      <c r="E13" s="85">
        <f t="shared" si="1"/>
        <v>21</v>
      </c>
      <c r="J13" s="22"/>
    </row>
    <row r="14" spans="1:10" ht="51" customHeight="1" x14ac:dyDescent="0.2">
      <c r="A14" s="59" t="s">
        <v>21</v>
      </c>
      <c r="B14" s="209">
        <v>2</v>
      </c>
      <c r="C14" s="56">
        <v>8</v>
      </c>
      <c r="D14" s="86">
        <f t="shared" si="0"/>
        <v>400</v>
      </c>
      <c r="E14" s="85">
        <f t="shared" si="1"/>
        <v>6</v>
      </c>
      <c r="J14" s="22"/>
    </row>
    <row r="15" spans="1:10" ht="41.25" customHeight="1" x14ac:dyDescent="0.2">
      <c r="A15" s="59" t="s">
        <v>22</v>
      </c>
      <c r="B15" s="209">
        <v>34</v>
      </c>
      <c r="C15" s="56">
        <v>94</v>
      </c>
      <c r="D15" s="84">
        <v>0</v>
      </c>
      <c r="E15" s="85">
        <f t="shared" si="1"/>
        <v>60</v>
      </c>
      <c r="J15" s="22"/>
    </row>
    <row r="16" spans="1:10" ht="42" customHeight="1" x14ac:dyDescent="0.2">
      <c r="A16" s="59" t="s">
        <v>23</v>
      </c>
      <c r="B16" s="209">
        <v>0</v>
      </c>
      <c r="C16" s="56">
        <v>0</v>
      </c>
      <c r="D16" s="84">
        <v>0</v>
      </c>
      <c r="E16" s="85">
        <f t="shared" si="1"/>
        <v>0</v>
      </c>
      <c r="J16" s="22"/>
    </row>
    <row r="17" spans="1:10" ht="23.25" customHeight="1" x14ac:dyDescent="0.2">
      <c r="A17" s="59" t="s">
        <v>24</v>
      </c>
      <c r="B17" s="209">
        <v>91</v>
      </c>
      <c r="C17" s="56">
        <v>6</v>
      </c>
      <c r="D17" s="86">
        <f t="shared" si="0"/>
        <v>6.6</v>
      </c>
      <c r="E17" s="85">
        <f t="shared" si="1"/>
        <v>-85</v>
      </c>
      <c r="J17" s="22"/>
    </row>
    <row r="18" spans="1:10" ht="22.5" customHeight="1" x14ac:dyDescent="0.2">
      <c r="A18" s="59" t="s">
        <v>25</v>
      </c>
      <c r="B18" s="210">
        <v>0</v>
      </c>
      <c r="C18" s="56">
        <v>3</v>
      </c>
      <c r="D18" s="86">
        <v>0</v>
      </c>
      <c r="E18" s="85">
        <f t="shared" si="1"/>
        <v>3</v>
      </c>
      <c r="J18" s="22"/>
    </row>
    <row r="19" spans="1:10" ht="22.5" customHeight="1" x14ac:dyDescent="0.2">
      <c r="A19" s="59" t="s">
        <v>26</v>
      </c>
      <c r="B19" s="209">
        <v>253</v>
      </c>
      <c r="C19" s="56">
        <v>29</v>
      </c>
      <c r="D19" s="86">
        <f t="shared" si="0"/>
        <v>11.5</v>
      </c>
      <c r="E19" s="85">
        <f t="shared" si="1"/>
        <v>-224</v>
      </c>
      <c r="J19" s="22"/>
    </row>
    <row r="20" spans="1:10" ht="38.25" customHeight="1" x14ac:dyDescent="0.2">
      <c r="A20" s="59" t="s">
        <v>27</v>
      </c>
      <c r="B20" s="209">
        <v>0</v>
      </c>
      <c r="C20" s="56">
        <v>0</v>
      </c>
      <c r="D20" s="84">
        <v>0</v>
      </c>
      <c r="E20" s="85">
        <f t="shared" si="1"/>
        <v>0</v>
      </c>
      <c r="J20" s="22"/>
    </row>
    <row r="21" spans="1:10" ht="35.25" customHeight="1" x14ac:dyDescent="0.2">
      <c r="A21" s="59" t="s">
        <v>28</v>
      </c>
      <c r="B21" s="209">
        <v>1</v>
      </c>
      <c r="C21" s="56">
        <v>9</v>
      </c>
      <c r="D21" s="86">
        <f t="shared" si="0"/>
        <v>900</v>
      </c>
      <c r="E21" s="85">
        <f t="shared" si="1"/>
        <v>8</v>
      </c>
      <c r="J21" s="22"/>
    </row>
    <row r="22" spans="1:10" ht="41.25" customHeight="1" x14ac:dyDescent="0.2">
      <c r="A22" s="59" t="s">
        <v>29</v>
      </c>
      <c r="B22" s="209">
        <v>1558</v>
      </c>
      <c r="C22" s="56">
        <v>2008</v>
      </c>
      <c r="D22" s="86">
        <f t="shared" si="0"/>
        <v>128.9</v>
      </c>
      <c r="E22" s="85">
        <f t="shared" si="1"/>
        <v>450</v>
      </c>
      <c r="J22" s="22"/>
    </row>
    <row r="23" spans="1:10" ht="19.5" customHeight="1" x14ac:dyDescent="0.2">
      <c r="A23" s="59" t="s">
        <v>30</v>
      </c>
      <c r="B23" s="209">
        <v>130</v>
      </c>
      <c r="C23" s="56">
        <v>306</v>
      </c>
      <c r="D23" s="86">
        <f t="shared" si="0"/>
        <v>235.4</v>
      </c>
      <c r="E23" s="85">
        <f t="shared" si="1"/>
        <v>176</v>
      </c>
      <c r="J23" s="22"/>
    </row>
    <row r="24" spans="1:10" ht="39" customHeight="1" x14ac:dyDescent="0.2">
      <c r="A24" s="59" t="s">
        <v>31</v>
      </c>
      <c r="B24" s="209">
        <v>919</v>
      </c>
      <c r="C24" s="56">
        <v>1425</v>
      </c>
      <c r="D24" s="86">
        <f t="shared" si="0"/>
        <v>155.1</v>
      </c>
      <c r="E24" s="85">
        <f t="shared" si="1"/>
        <v>506</v>
      </c>
      <c r="J24" s="22"/>
    </row>
    <row r="25" spans="1:10" ht="38.25" customHeight="1" x14ac:dyDescent="0.2">
      <c r="A25" s="59" t="s">
        <v>32</v>
      </c>
      <c r="B25" s="209">
        <v>0</v>
      </c>
      <c r="C25" s="56">
        <v>6</v>
      </c>
      <c r="D25" s="183">
        <v>0</v>
      </c>
      <c r="E25" s="85">
        <f t="shared" si="1"/>
        <v>6</v>
      </c>
      <c r="J25" s="22"/>
    </row>
    <row r="26" spans="1:10" ht="22.5" customHeight="1" x14ac:dyDescent="0.2">
      <c r="A26" s="59" t="s">
        <v>33</v>
      </c>
      <c r="B26" s="209">
        <v>9</v>
      </c>
      <c r="C26" s="56">
        <v>22</v>
      </c>
      <c r="D26" s="86">
        <f t="shared" si="0"/>
        <v>244.4</v>
      </c>
      <c r="E26" s="85">
        <f t="shared" si="1"/>
        <v>13</v>
      </c>
      <c r="J26" s="22"/>
    </row>
    <row r="27" spans="1:10" ht="12.75" x14ac:dyDescent="0.2">
      <c r="A27" s="24"/>
      <c r="B27" s="24"/>
      <c r="C27" s="174"/>
      <c r="D27" s="24"/>
      <c r="E27" s="24"/>
      <c r="J27" s="22"/>
    </row>
    <row r="28" spans="1:10" ht="12.75" x14ac:dyDescent="0.2">
      <c r="A28" s="24"/>
      <c r="B28" s="24"/>
      <c r="C28" s="24"/>
      <c r="D28" s="24"/>
      <c r="E28" s="24"/>
      <c r="J28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K14" sqref="K14"/>
    </sheetView>
  </sheetViews>
  <sheetFormatPr defaultColWidth="8.85546875" defaultRowHeight="12.75" x14ac:dyDescent="0.2"/>
  <cols>
    <col min="1" max="1" width="52.85546875" style="22" customWidth="1"/>
    <col min="2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3" t="s">
        <v>119</v>
      </c>
      <c r="E1" s="254"/>
    </row>
    <row r="2" spans="1:6" s="18" customFormat="1" ht="26.25" customHeight="1" x14ac:dyDescent="0.3">
      <c r="A2" s="255" t="s">
        <v>63</v>
      </c>
      <c r="B2" s="255"/>
      <c r="C2" s="255"/>
      <c r="D2" s="255"/>
      <c r="E2" s="255"/>
    </row>
    <row r="3" spans="1:6" s="18" customFormat="1" ht="24" customHeight="1" x14ac:dyDescent="0.3">
      <c r="A3" s="256" t="s">
        <v>34</v>
      </c>
      <c r="B3" s="256"/>
      <c r="C3" s="256"/>
      <c r="D3" s="256"/>
      <c r="E3" s="256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7"/>
      <c r="B5" s="246" t="s">
        <v>164</v>
      </c>
      <c r="C5" s="246" t="s">
        <v>162</v>
      </c>
      <c r="D5" s="258" t="s">
        <v>56</v>
      </c>
      <c r="E5" s="258"/>
    </row>
    <row r="6" spans="1:6" s="20" customFormat="1" ht="37.5" customHeight="1" x14ac:dyDescent="0.2">
      <c r="A6" s="257"/>
      <c r="B6" s="246"/>
      <c r="C6" s="246"/>
      <c r="D6" s="55" t="s">
        <v>2</v>
      </c>
      <c r="E6" s="55" t="s">
        <v>57</v>
      </c>
    </row>
    <row r="7" spans="1:6" s="26" customFormat="1" ht="34.5" customHeight="1" x14ac:dyDescent="0.25">
      <c r="A7" s="60" t="s">
        <v>14</v>
      </c>
      <c r="B7" s="25">
        <f>SUM(B8:B16)</f>
        <v>3333</v>
      </c>
      <c r="C7" s="25">
        <f>SUM(C8:C16)</f>
        <v>4783</v>
      </c>
      <c r="D7" s="81">
        <f t="shared" ref="D7:D16" si="0">ROUND(C7/B7*100,1)</f>
        <v>143.5</v>
      </c>
      <c r="E7" s="80">
        <f t="shared" ref="E7:E16" si="1">C7-B7</f>
        <v>1450</v>
      </c>
      <c r="F7" s="27"/>
    </row>
    <row r="8" spans="1:6" ht="51" customHeight="1" x14ac:dyDescent="0.2">
      <c r="A8" s="61" t="s">
        <v>35</v>
      </c>
      <c r="B8" s="210">
        <v>652</v>
      </c>
      <c r="C8" s="210">
        <v>898</v>
      </c>
      <c r="D8" s="86">
        <f t="shared" si="0"/>
        <v>137.69999999999999</v>
      </c>
      <c r="E8" s="85">
        <f t="shared" si="1"/>
        <v>246</v>
      </c>
      <c r="F8" s="27"/>
    </row>
    <row r="9" spans="1:6" ht="35.25" customHeight="1" x14ac:dyDescent="0.2">
      <c r="A9" s="61" t="s">
        <v>36</v>
      </c>
      <c r="B9" s="209">
        <v>883</v>
      </c>
      <c r="C9" s="209">
        <v>1444</v>
      </c>
      <c r="D9" s="86">
        <f t="shared" si="0"/>
        <v>163.5</v>
      </c>
      <c r="E9" s="85">
        <f t="shared" si="1"/>
        <v>561</v>
      </c>
      <c r="F9" s="27"/>
    </row>
    <row r="10" spans="1:6" s="23" customFormat="1" ht="25.5" customHeight="1" x14ac:dyDescent="0.25">
      <c r="A10" s="61" t="s">
        <v>37</v>
      </c>
      <c r="B10" s="209">
        <v>539</v>
      </c>
      <c r="C10" s="209">
        <v>871</v>
      </c>
      <c r="D10" s="86">
        <f t="shared" si="0"/>
        <v>161.6</v>
      </c>
      <c r="E10" s="85">
        <f t="shared" si="1"/>
        <v>332</v>
      </c>
      <c r="F10" s="27"/>
    </row>
    <row r="11" spans="1:6" ht="36.75" customHeight="1" x14ac:dyDescent="0.2">
      <c r="A11" s="61" t="s">
        <v>38</v>
      </c>
      <c r="B11" s="209">
        <v>108</v>
      </c>
      <c r="C11" s="209">
        <v>173</v>
      </c>
      <c r="D11" s="86">
        <f t="shared" si="0"/>
        <v>160.19999999999999</v>
      </c>
      <c r="E11" s="85">
        <f t="shared" si="1"/>
        <v>65</v>
      </c>
      <c r="F11" s="27"/>
    </row>
    <row r="12" spans="1:6" ht="28.5" customHeight="1" x14ac:dyDescent="0.2">
      <c r="A12" s="61" t="s">
        <v>39</v>
      </c>
      <c r="B12" s="209">
        <v>544</v>
      </c>
      <c r="C12" s="209">
        <v>482</v>
      </c>
      <c r="D12" s="86">
        <f t="shared" si="0"/>
        <v>88.6</v>
      </c>
      <c r="E12" s="85">
        <f t="shared" si="1"/>
        <v>-62</v>
      </c>
      <c r="F12" s="27"/>
    </row>
    <row r="13" spans="1:6" ht="59.25" customHeight="1" x14ac:dyDescent="0.2">
      <c r="A13" s="61" t="s">
        <v>40</v>
      </c>
      <c r="B13" s="209">
        <v>0</v>
      </c>
      <c r="C13" s="209">
        <v>10</v>
      </c>
      <c r="D13" s="84">
        <v>0</v>
      </c>
      <c r="E13" s="85">
        <f t="shared" si="1"/>
        <v>10</v>
      </c>
      <c r="F13" s="27"/>
    </row>
    <row r="14" spans="1:6" ht="30.75" customHeight="1" x14ac:dyDescent="0.2">
      <c r="A14" s="61" t="s">
        <v>41</v>
      </c>
      <c r="B14" s="209">
        <v>190</v>
      </c>
      <c r="C14" s="209">
        <v>381</v>
      </c>
      <c r="D14" s="86">
        <f t="shared" si="0"/>
        <v>200.5</v>
      </c>
      <c r="E14" s="85">
        <f t="shared" si="1"/>
        <v>191</v>
      </c>
      <c r="F14" s="27"/>
    </row>
    <row r="15" spans="1:6" ht="75" customHeight="1" x14ac:dyDescent="0.2">
      <c r="A15" s="61" t="s">
        <v>42</v>
      </c>
      <c r="B15" s="209">
        <v>182</v>
      </c>
      <c r="C15" s="209">
        <v>233</v>
      </c>
      <c r="D15" s="86">
        <f t="shared" si="0"/>
        <v>128</v>
      </c>
      <c r="E15" s="85">
        <f t="shared" si="1"/>
        <v>51</v>
      </c>
      <c r="F15" s="27"/>
    </row>
    <row r="16" spans="1:6" ht="33" customHeight="1" x14ac:dyDescent="0.2">
      <c r="A16" s="61" t="s">
        <v>43</v>
      </c>
      <c r="B16" s="209">
        <v>235</v>
      </c>
      <c r="C16" s="209">
        <v>291</v>
      </c>
      <c r="D16" s="86">
        <f t="shared" si="0"/>
        <v>123.8</v>
      </c>
      <c r="E16" s="85">
        <f t="shared" si="1"/>
        <v>56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D1" sqref="D1:E1"/>
    </sheetView>
  </sheetViews>
  <sheetFormatPr defaultRowHeight="12.75" x14ac:dyDescent="0.2"/>
  <cols>
    <col min="1" max="1" width="69.7109375" style="126" customWidth="1"/>
    <col min="2" max="2" width="13" style="126" customWidth="1"/>
    <col min="3" max="3" width="12.28515625" style="126" customWidth="1"/>
    <col min="4" max="4" width="10.42578125" style="126" customWidth="1"/>
    <col min="5" max="5" width="25.85546875" style="126" customWidth="1"/>
    <col min="6" max="6" width="7.5703125" style="126" customWidth="1"/>
    <col min="7" max="7" width="7.5703125" style="62" customWidth="1"/>
    <col min="8" max="16384" width="9.140625" style="62"/>
  </cols>
  <sheetData>
    <row r="1" spans="1:7" ht="42" customHeight="1" x14ac:dyDescent="0.4">
      <c r="D1" s="259"/>
      <c r="E1" s="260"/>
    </row>
    <row r="2" spans="1:7" ht="45.75" customHeight="1" x14ac:dyDescent="0.2">
      <c r="A2" s="277" t="s">
        <v>141</v>
      </c>
      <c r="B2" s="277"/>
      <c r="C2" s="277"/>
      <c r="D2" s="277"/>
      <c r="E2" s="277"/>
    </row>
    <row r="3" spans="1:7" ht="39.75" customHeight="1" x14ac:dyDescent="0.45">
      <c r="A3" s="278" t="s">
        <v>165</v>
      </c>
      <c r="B3" s="278"/>
      <c r="C3" s="278"/>
      <c r="D3" s="278"/>
      <c r="E3" s="278"/>
      <c r="F3" s="171"/>
      <c r="G3" s="70"/>
    </row>
    <row r="4" spans="1:7" ht="13.5" customHeight="1" x14ac:dyDescent="0.2">
      <c r="A4" s="271" t="s">
        <v>0</v>
      </c>
      <c r="B4" s="279" t="s">
        <v>68</v>
      </c>
      <c r="C4" s="279" t="s">
        <v>82</v>
      </c>
      <c r="D4" s="280" t="s">
        <v>1</v>
      </c>
      <c r="E4" s="280"/>
    </row>
    <row r="5" spans="1:7" ht="28.5" customHeight="1" x14ac:dyDescent="0.2">
      <c r="A5" s="271"/>
      <c r="B5" s="279"/>
      <c r="C5" s="279"/>
      <c r="D5" s="170" t="s">
        <v>2</v>
      </c>
      <c r="E5" s="89" t="s">
        <v>3</v>
      </c>
    </row>
    <row r="6" spans="1:7" ht="19.5" customHeight="1" x14ac:dyDescent="0.2">
      <c r="A6" s="90" t="s">
        <v>85</v>
      </c>
      <c r="B6" s="91">
        <v>25.8</v>
      </c>
      <c r="C6" s="184">
        <v>24</v>
      </c>
      <c r="D6" s="92">
        <f>ROUND(C6/B6*100,1)</f>
        <v>93</v>
      </c>
      <c r="E6" s="93">
        <f t="shared" ref="E6:E13" si="0">C6-B6</f>
        <v>-1.8000000000000007</v>
      </c>
    </row>
    <row r="7" spans="1:7" ht="19.5" customHeight="1" x14ac:dyDescent="0.2">
      <c r="A7" s="94" t="s">
        <v>86</v>
      </c>
      <c r="B7" s="185">
        <v>17.600000000000001</v>
      </c>
      <c r="C7" s="185">
        <v>16.2</v>
      </c>
      <c r="D7" s="95">
        <f t="shared" ref="D7:D11" si="1">ROUND(C7/B7*100,1)</f>
        <v>92</v>
      </c>
      <c r="E7" s="96">
        <f>C7-B7</f>
        <v>-1.4000000000000021</v>
      </c>
    </row>
    <row r="8" spans="1:7" ht="37.5" x14ac:dyDescent="0.2">
      <c r="A8" s="97" t="s">
        <v>87</v>
      </c>
      <c r="B8" s="98">
        <v>25.9</v>
      </c>
      <c r="C8" s="98">
        <v>26.2</v>
      </c>
      <c r="D8" s="99">
        <f t="shared" si="1"/>
        <v>101.2</v>
      </c>
      <c r="E8" s="99">
        <f t="shared" si="0"/>
        <v>0.30000000000000071</v>
      </c>
      <c r="F8" s="172"/>
      <c r="G8" s="69"/>
    </row>
    <row r="9" spans="1:7" ht="19.5" customHeight="1" x14ac:dyDescent="0.2">
      <c r="A9" s="100" t="s">
        <v>88</v>
      </c>
      <c r="B9" s="188">
        <v>15.6</v>
      </c>
      <c r="C9" s="188">
        <v>16.100000000000001</v>
      </c>
      <c r="D9" s="99">
        <f t="shared" si="1"/>
        <v>103.2</v>
      </c>
      <c r="E9" s="99">
        <f t="shared" si="0"/>
        <v>0.50000000000000178</v>
      </c>
    </row>
    <row r="10" spans="1:7" ht="34.5" x14ac:dyDescent="0.2">
      <c r="A10" s="101" t="s">
        <v>89</v>
      </c>
      <c r="B10" s="189">
        <v>60.3</v>
      </c>
      <c r="C10" s="189">
        <v>61.6</v>
      </c>
      <c r="D10" s="263" t="s">
        <v>166</v>
      </c>
      <c r="E10" s="264"/>
      <c r="F10" s="173"/>
    </row>
    <row r="11" spans="1:7" ht="33" x14ac:dyDescent="0.2">
      <c r="A11" s="102" t="s">
        <v>90</v>
      </c>
      <c r="B11" s="195">
        <v>9.6999999999999993</v>
      </c>
      <c r="C11" s="195">
        <v>9.1999999999999993</v>
      </c>
      <c r="D11" s="103">
        <f t="shared" si="1"/>
        <v>94.8</v>
      </c>
      <c r="E11" s="197">
        <f t="shared" si="0"/>
        <v>-0.5</v>
      </c>
    </row>
    <row r="12" spans="1:7" ht="25.5" customHeight="1" x14ac:dyDescent="0.2">
      <c r="A12" s="104" t="s">
        <v>138</v>
      </c>
      <c r="B12" s="127">
        <v>123</v>
      </c>
      <c r="C12" s="127">
        <v>143</v>
      </c>
      <c r="D12" s="105">
        <f>ROUND(C12/B12*100,1)</f>
        <v>116.3</v>
      </c>
      <c r="E12" s="128">
        <f t="shared" si="0"/>
        <v>20</v>
      </c>
    </row>
    <row r="13" spans="1:7" ht="21" customHeight="1" x14ac:dyDescent="0.2">
      <c r="A13" s="94" t="s">
        <v>161</v>
      </c>
      <c r="B13" s="127">
        <v>547</v>
      </c>
      <c r="C13" s="127">
        <v>467</v>
      </c>
      <c r="D13" s="95">
        <f>ROUND(C13/B13*100,1)</f>
        <v>85.4</v>
      </c>
      <c r="E13" s="129">
        <f t="shared" si="0"/>
        <v>-80</v>
      </c>
    </row>
    <row r="14" spans="1:7" ht="19.5" customHeight="1" x14ac:dyDescent="0.2">
      <c r="A14" s="106" t="s">
        <v>91</v>
      </c>
      <c r="B14" s="186">
        <v>40</v>
      </c>
      <c r="C14" s="186">
        <v>41.9</v>
      </c>
      <c r="D14" s="263" t="s">
        <v>167</v>
      </c>
      <c r="E14" s="264"/>
      <c r="F14" s="172"/>
    </row>
    <row r="15" spans="1:7" ht="19.5" customHeight="1" x14ac:dyDescent="0.2">
      <c r="A15" s="63" t="s">
        <v>92</v>
      </c>
      <c r="B15" s="88">
        <v>3.6</v>
      </c>
      <c r="C15" s="88">
        <v>3.4</v>
      </c>
      <c r="D15" s="65">
        <f>ROUND(C15/B15*100,1)</f>
        <v>94.4</v>
      </c>
      <c r="E15" s="107">
        <f>C15-B15</f>
        <v>-0.20000000000000018</v>
      </c>
    </row>
    <row r="16" spans="1:7" ht="19.5" customHeight="1" x14ac:dyDescent="0.2">
      <c r="A16" s="108" t="s">
        <v>93</v>
      </c>
      <c r="B16" s="187">
        <v>99.2</v>
      </c>
      <c r="C16" s="187">
        <v>98.5</v>
      </c>
      <c r="D16" s="263" t="s">
        <v>168</v>
      </c>
      <c r="E16" s="264"/>
    </row>
    <row r="17" spans="1:6" ht="19.5" customHeight="1" x14ac:dyDescent="0.2">
      <c r="A17" s="97" t="s">
        <v>94</v>
      </c>
      <c r="B17" s="190">
        <v>1</v>
      </c>
      <c r="C17" s="190">
        <v>1</v>
      </c>
      <c r="D17" s="99">
        <f>ROUND(C17/B17*100,1)</f>
        <v>100</v>
      </c>
      <c r="E17" s="99">
        <f>C17-B17</f>
        <v>0</v>
      </c>
    </row>
    <row r="18" spans="1:6" ht="34.5" customHeight="1" x14ac:dyDescent="0.2">
      <c r="A18" s="108" t="s">
        <v>95</v>
      </c>
      <c r="B18" s="187">
        <v>99.8</v>
      </c>
      <c r="C18" s="187">
        <v>99.4</v>
      </c>
      <c r="D18" s="263" t="s">
        <v>169</v>
      </c>
      <c r="E18" s="264"/>
    </row>
    <row r="19" spans="1:6" ht="19.5" customHeight="1" x14ac:dyDescent="0.2">
      <c r="A19" s="63" t="s">
        <v>96</v>
      </c>
      <c r="B19" s="191">
        <v>21</v>
      </c>
      <c r="C19" s="191">
        <v>20</v>
      </c>
      <c r="D19" s="99">
        <f>ROUND(C19/B19*100,1)</f>
        <v>95.2</v>
      </c>
      <c r="E19" s="110">
        <f>C19-B19</f>
        <v>-1</v>
      </c>
    </row>
    <row r="20" spans="1:6" ht="37.5" x14ac:dyDescent="0.2">
      <c r="A20" s="111" t="s">
        <v>97</v>
      </c>
      <c r="B20" s="192">
        <v>7</v>
      </c>
      <c r="C20" s="192">
        <v>6.9</v>
      </c>
      <c r="D20" s="112">
        <f t="shared" ref="D20:D25" si="2">ROUND(C20/B20*100,1)</f>
        <v>98.6</v>
      </c>
      <c r="E20" s="112">
        <f t="shared" ref="E20:E25" si="3">C20-B20</f>
        <v>-9.9999999999999645E-2</v>
      </c>
    </row>
    <row r="21" spans="1:6" ht="19.5" customHeight="1" x14ac:dyDescent="0.2">
      <c r="A21" s="113" t="s">
        <v>98</v>
      </c>
      <c r="B21" s="193">
        <v>6.9</v>
      </c>
      <c r="C21" s="193">
        <v>6.9</v>
      </c>
      <c r="D21" s="114">
        <f t="shared" si="2"/>
        <v>100</v>
      </c>
      <c r="E21" s="115">
        <f t="shared" si="3"/>
        <v>0</v>
      </c>
    </row>
    <row r="22" spans="1:6" ht="37.5" x14ac:dyDescent="0.2">
      <c r="A22" s="177" t="s">
        <v>99</v>
      </c>
      <c r="B22" s="194">
        <v>115.6</v>
      </c>
      <c r="C22" s="194">
        <v>124.1</v>
      </c>
      <c r="D22" s="215">
        <f t="shared" si="2"/>
        <v>107.4</v>
      </c>
      <c r="E22" s="204">
        <f t="shared" si="3"/>
        <v>8.5</v>
      </c>
    </row>
    <row r="23" spans="1:6" ht="19.5" customHeight="1" x14ac:dyDescent="0.2">
      <c r="A23" s="178" t="s">
        <v>98</v>
      </c>
      <c r="B23" s="194">
        <v>25.3</v>
      </c>
      <c r="C23" s="194">
        <v>23.6</v>
      </c>
      <c r="D23" s="215">
        <f t="shared" si="2"/>
        <v>93.3</v>
      </c>
      <c r="E23" s="204">
        <f t="shared" si="3"/>
        <v>-1.6999999999999993</v>
      </c>
    </row>
    <row r="24" spans="1:6" ht="19.5" customHeight="1" x14ac:dyDescent="0.2">
      <c r="A24" s="63" t="s">
        <v>100</v>
      </c>
      <c r="B24" s="194">
        <v>20.6</v>
      </c>
      <c r="C24" s="194">
        <v>19.899999999999999</v>
      </c>
      <c r="D24" s="64">
        <f t="shared" si="2"/>
        <v>96.6</v>
      </c>
      <c r="E24" s="107">
        <f t="shared" si="3"/>
        <v>-0.70000000000000284</v>
      </c>
    </row>
    <row r="25" spans="1:6" ht="19.5" customHeight="1" x14ac:dyDescent="0.2">
      <c r="A25" s="63" t="s">
        <v>101</v>
      </c>
      <c r="B25" s="194">
        <v>1.3</v>
      </c>
      <c r="C25" s="194">
        <v>1.1000000000000001</v>
      </c>
      <c r="D25" s="64">
        <f t="shared" si="2"/>
        <v>84.6</v>
      </c>
      <c r="E25" s="107">
        <f t="shared" si="3"/>
        <v>-0.19999999999999996</v>
      </c>
    </row>
    <row r="26" spans="1:6" ht="19.5" customHeight="1" x14ac:dyDescent="0.2">
      <c r="A26" s="97" t="s">
        <v>102</v>
      </c>
      <c r="B26" s="190">
        <v>4.9000000000000004</v>
      </c>
      <c r="C26" s="190">
        <v>4.4000000000000004</v>
      </c>
      <c r="D26" s="275" t="s">
        <v>170</v>
      </c>
      <c r="E26" s="276"/>
    </row>
    <row r="27" spans="1:6" ht="37.5" x14ac:dyDescent="0.2">
      <c r="A27" s="63" t="s">
        <v>103</v>
      </c>
      <c r="B27" s="194">
        <v>32.700000000000003</v>
      </c>
      <c r="C27" s="194">
        <v>29.1</v>
      </c>
      <c r="D27" s="275" t="s">
        <v>171</v>
      </c>
      <c r="E27" s="276"/>
      <c r="F27" s="172"/>
    </row>
    <row r="28" spans="1:6" ht="37.5" x14ac:dyDescent="0.2">
      <c r="A28" s="63" t="s">
        <v>104</v>
      </c>
      <c r="B28" s="88">
        <v>8</v>
      </c>
      <c r="C28" s="88">
        <v>8.1999999999999993</v>
      </c>
      <c r="D28" s="64">
        <f>ROUND(C28/B28*100,1)</f>
        <v>102.5</v>
      </c>
      <c r="E28" s="65">
        <f>C28-B28</f>
        <v>0.19999999999999929</v>
      </c>
    </row>
    <row r="29" spans="1:6" ht="19.5" customHeight="1" x14ac:dyDescent="0.2">
      <c r="A29" s="111" t="s">
        <v>105</v>
      </c>
      <c r="B29" s="91">
        <v>39.1</v>
      </c>
      <c r="C29" s="91">
        <v>39.6</v>
      </c>
      <c r="D29" s="92">
        <f>ROUND(C29/B29*100,1)</f>
        <v>101.3</v>
      </c>
      <c r="E29" s="93">
        <f>C29-B29</f>
        <v>0.5</v>
      </c>
    </row>
    <row r="30" spans="1:6" ht="19.5" customHeight="1" x14ac:dyDescent="0.2">
      <c r="A30" s="116" t="s">
        <v>106</v>
      </c>
      <c r="B30" s="117">
        <v>36.9</v>
      </c>
      <c r="C30" s="118">
        <v>37</v>
      </c>
      <c r="D30" s="119">
        <f>ROUND(C30/B30*100,1)</f>
        <v>100.3</v>
      </c>
      <c r="E30" s="120">
        <f>C30-B30</f>
        <v>0.10000000000000142</v>
      </c>
    </row>
    <row r="31" spans="1:6" ht="19.5" customHeight="1" x14ac:dyDescent="0.2">
      <c r="A31" s="175" t="s">
        <v>107</v>
      </c>
      <c r="B31" s="216">
        <v>25.4</v>
      </c>
      <c r="C31" s="216">
        <v>25.4</v>
      </c>
      <c r="D31" s="215">
        <f>ROUND(C31/B31*100,1)</f>
        <v>100</v>
      </c>
      <c r="E31" s="204">
        <f>C31-B31</f>
        <v>0</v>
      </c>
    </row>
    <row r="32" spans="1:6" ht="19.5" customHeight="1" x14ac:dyDescent="0.2">
      <c r="A32" s="108" t="s">
        <v>108</v>
      </c>
      <c r="B32" s="109">
        <v>64.900000000000006</v>
      </c>
      <c r="C32" s="109">
        <v>64.099999999999994</v>
      </c>
      <c r="D32" s="263" t="s">
        <v>172</v>
      </c>
      <c r="E32" s="264"/>
    </row>
    <row r="33" spans="1:5" ht="9" customHeight="1" x14ac:dyDescent="0.2">
      <c r="A33" s="265" t="s">
        <v>64</v>
      </c>
      <c r="B33" s="266"/>
      <c r="C33" s="266"/>
      <c r="D33" s="266"/>
      <c r="E33" s="267"/>
    </row>
    <row r="34" spans="1:5" ht="35.25" customHeight="1" x14ac:dyDescent="0.2">
      <c r="A34" s="268"/>
      <c r="B34" s="269"/>
      <c r="C34" s="269"/>
      <c r="D34" s="269"/>
      <c r="E34" s="270"/>
    </row>
    <row r="35" spans="1:5" ht="12.75" customHeight="1" x14ac:dyDescent="0.2">
      <c r="A35" s="271" t="s">
        <v>0</v>
      </c>
      <c r="B35" s="272" t="s">
        <v>173</v>
      </c>
      <c r="C35" s="272" t="s">
        <v>174</v>
      </c>
      <c r="D35" s="273" t="s">
        <v>1</v>
      </c>
      <c r="E35" s="274"/>
    </row>
    <row r="36" spans="1:5" ht="31.5" customHeight="1" x14ac:dyDescent="0.2">
      <c r="A36" s="271"/>
      <c r="B36" s="272"/>
      <c r="C36" s="272"/>
      <c r="D36" s="170" t="s">
        <v>2</v>
      </c>
      <c r="E36" s="89" t="s">
        <v>4</v>
      </c>
    </row>
    <row r="37" spans="1:5" ht="19.5" customHeight="1" x14ac:dyDescent="0.2">
      <c r="A37" s="97" t="s">
        <v>85</v>
      </c>
      <c r="B37" s="190">
        <v>7</v>
      </c>
      <c r="C37" s="190">
        <v>7</v>
      </c>
      <c r="D37" s="99">
        <f t="shared" ref="D37:D42" si="4">ROUND(C37/B37*100,1)</f>
        <v>100</v>
      </c>
      <c r="E37" s="196">
        <f>C37-B37</f>
        <v>0</v>
      </c>
    </row>
    <row r="38" spans="1:5" ht="19.5" customHeight="1" x14ac:dyDescent="0.2">
      <c r="A38" s="97" t="s">
        <v>100</v>
      </c>
      <c r="B38" s="190">
        <v>5.5</v>
      </c>
      <c r="C38" s="190">
        <v>5.7</v>
      </c>
      <c r="D38" s="99">
        <f t="shared" si="4"/>
        <v>103.6</v>
      </c>
      <c r="E38" s="99">
        <f>C38-B38</f>
        <v>0.20000000000000018</v>
      </c>
    </row>
    <row r="39" spans="1:5" ht="19.5" customHeight="1" x14ac:dyDescent="0.2">
      <c r="A39" s="175" t="s">
        <v>159</v>
      </c>
      <c r="B39" s="212">
        <v>2486</v>
      </c>
      <c r="C39" s="212">
        <v>3117</v>
      </c>
      <c r="D39" s="99">
        <f t="shared" si="4"/>
        <v>125.4</v>
      </c>
      <c r="E39" s="121" t="s">
        <v>175</v>
      </c>
    </row>
    <row r="40" spans="1:5" ht="19.5" customHeight="1" x14ac:dyDescent="0.2">
      <c r="A40" s="122" t="s">
        <v>109</v>
      </c>
      <c r="B40" s="211">
        <v>3.4</v>
      </c>
      <c r="C40" s="211">
        <v>3.8</v>
      </c>
      <c r="D40" s="99">
        <f t="shared" si="4"/>
        <v>111.8</v>
      </c>
      <c r="E40" s="123">
        <f>C40-B40</f>
        <v>0.39999999999999991</v>
      </c>
    </row>
    <row r="41" spans="1:5" ht="34.5" customHeight="1" x14ac:dyDescent="0.2">
      <c r="A41" s="122" t="s">
        <v>110</v>
      </c>
      <c r="B41" s="211" t="s">
        <v>69</v>
      </c>
      <c r="C41" s="211">
        <v>0.6</v>
      </c>
      <c r="D41" s="99" t="s">
        <v>69</v>
      </c>
      <c r="E41" s="123" t="s">
        <v>69</v>
      </c>
    </row>
    <row r="42" spans="1:5" ht="19.5" customHeight="1" x14ac:dyDescent="0.2">
      <c r="A42" s="124" t="s">
        <v>111</v>
      </c>
      <c r="B42" s="213">
        <v>5424</v>
      </c>
      <c r="C42" s="213">
        <v>6215</v>
      </c>
      <c r="D42" s="123">
        <f t="shared" si="4"/>
        <v>114.6</v>
      </c>
      <c r="E42" s="125" t="s">
        <v>176</v>
      </c>
    </row>
    <row r="43" spans="1:5" ht="19.5" customHeight="1" x14ac:dyDescent="0.2">
      <c r="A43" s="97" t="s">
        <v>112</v>
      </c>
      <c r="B43" s="214">
        <v>2</v>
      </c>
      <c r="C43" s="214">
        <v>2</v>
      </c>
      <c r="D43" s="261" t="s">
        <v>139</v>
      </c>
      <c r="E43" s="261"/>
    </row>
    <row r="44" spans="1:5" ht="33" customHeight="1" x14ac:dyDescent="0.2">
      <c r="A44" s="262"/>
      <c r="B44" s="262"/>
      <c r="C44" s="262"/>
      <c r="D44" s="262"/>
      <c r="E44" s="262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09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BN1" sqref="BN1:BP1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140625" style="3" customWidth="1"/>
    <col min="64" max="64" width="9.5703125" style="3" customWidth="1"/>
    <col min="65" max="66" width="8.42578125" style="3" customWidth="1"/>
    <col min="67" max="67" width="8.7109375" style="3" customWidth="1"/>
    <col min="68" max="68" width="15.140625" style="3" customWidth="1"/>
    <col min="69" max="16384" width="9.140625" style="3"/>
  </cols>
  <sheetData>
    <row r="1" spans="1:71" ht="21.75" customHeight="1" x14ac:dyDescent="0.4">
      <c r="A1" s="286" t="s">
        <v>140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81"/>
      <c r="BO1" s="282"/>
      <c r="BP1" s="282"/>
    </row>
    <row r="2" spans="1:71" ht="21.75" customHeight="1" x14ac:dyDescent="0.35">
      <c r="A2" s="289" t="s">
        <v>177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ht="11.25" customHeight="1" x14ac:dyDescent="0.2">
      <c r="A3" s="291"/>
      <c r="B3" s="294" t="s">
        <v>83</v>
      </c>
      <c r="C3" s="294"/>
      <c r="D3" s="294"/>
      <c r="E3" s="294"/>
      <c r="F3" s="304" t="s">
        <v>71</v>
      </c>
      <c r="G3" s="305"/>
      <c r="H3" s="305"/>
      <c r="I3" s="306"/>
      <c r="J3" s="295" t="s">
        <v>75</v>
      </c>
      <c r="K3" s="296"/>
      <c r="L3" s="296"/>
      <c r="M3" s="297"/>
      <c r="N3" s="295" t="s">
        <v>76</v>
      </c>
      <c r="O3" s="296"/>
      <c r="P3" s="296"/>
      <c r="Q3" s="297"/>
      <c r="R3" s="295" t="s">
        <v>72</v>
      </c>
      <c r="S3" s="296"/>
      <c r="T3" s="297"/>
      <c r="U3" s="295" t="s">
        <v>77</v>
      </c>
      <c r="V3" s="296"/>
      <c r="W3" s="296"/>
      <c r="X3" s="297"/>
      <c r="Y3" s="295" t="s">
        <v>6</v>
      </c>
      <c r="Z3" s="296"/>
      <c r="AA3" s="296"/>
      <c r="AB3" s="297"/>
      <c r="AC3" s="307" t="s">
        <v>59</v>
      </c>
      <c r="AD3" s="308"/>
      <c r="AE3" s="308"/>
      <c r="AF3" s="308"/>
      <c r="AG3" s="308"/>
      <c r="AH3" s="308"/>
      <c r="AI3" s="308"/>
      <c r="AJ3" s="309"/>
      <c r="AK3" s="295" t="s">
        <v>7</v>
      </c>
      <c r="AL3" s="296"/>
      <c r="AM3" s="296"/>
      <c r="AN3" s="297"/>
      <c r="AO3" s="313" t="s">
        <v>8</v>
      </c>
      <c r="AP3" s="313"/>
      <c r="AQ3" s="313"/>
      <c r="AR3" s="313"/>
      <c r="AS3" s="294" t="s">
        <v>78</v>
      </c>
      <c r="AT3" s="294"/>
      <c r="AU3" s="294"/>
      <c r="AV3" s="294"/>
      <c r="AW3" s="295" t="s">
        <v>84</v>
      </c>
      <c r="AX3" s="296"/>
      <c r="AY3" s="296"/>
      <c r="AZ3" s="297"/>
      <c r="BA3" s="304" t="s">
        <v>70</v>
      </c>
      <c r="BB3" s="305"/>
      <c r="BC3" s="305"/>
      <c r="BD3" s="306"/>
      <c r="BE3" s="315" t="s">
        <v>160</v>
      </c>
      <c r="BF3" s="316"/>
      <c r="BG3" s="317"/>
      <c r="BH3" s="295" t="s">
        <v>80</v>
      </c>
      <c r="BI3" s="296"/>
      <c r="BJ3" s="296"/>
      <c r="BK3" s="296"/>
      <c r="BL3" s="297"/>
      <c r="BM3" s="294" t="s">
        <v>81</v>
      </c>
      <c r="BN3" s="294"/>
      <c r="BO3" s="294"/>
      <c r="BP3" s="294"/>
    </row>
    <row r="4" spans="1:71" ht="38.25" customHeight="1" x14ac:dyDescent="0.2">
      <c r="A4" s="292"/>
      <c r="B4" s="294"/>
      <c r="C4" s="294"/>
      <c r="D4" s="294"/>
      <c r="E4" s="294"/>
      <c r="F4" s="294" t="s">
        <v>74</v>
      </c>
      <c r="G4" s="294"/>
      <c r="H4" s="294"/>
      <c r="I4" s="294"/>
      <c r="J4" s="298"/>
      <c r="K4" s="299"/>
      <c r="L4" s="299"/>
      <c r="M4" s="300"/>
      <c r="N4" s="298"/>
      <c r="O4" s="299"/>
      <c r="P4" s="299"/>
      <c r="Q4" s="300"/>
      <c r="R4" s="298"/>
      <c r="S4" s="299"/>
      <c r="T4" s="300"/>
      <c r="U4" s="298"/>
      <c r="V4" s="299"/>
      <c r="W4" s="299"/>
      <c r="X4" s="300"/>
      <c r="Y4" s="298"/>
      <c r="Z4" s="299"/>
      <c r="AA4" s="299"/>
      <c r="AB4" s="300"/>
      <c r="AC4" s="309" t="s">
        <v>60</v>
      </c>
      <c r="AD4" s="294"/>
      <c r="AE4" s="294"/>
      <c r="AF4" s="294"/>
      <c r="AG4" s="295" t="s">
        <v>61</v>
      </c>
      <c r="AH4" s="296"/>
      <c r="AI4" s="296"/>
      <c r="AJ4" s="297"/>
      <c r="AK4" s="298"/>
      <c r="AL4" s="299"/>
      <c r="AM4" s="299"/>
      <c r="AN4" s="300"/>
      <c r="AO4" s="313"/>
      <c r="AP4" s="313"/>
      <c r="AQ4" s="313"/>
      <c r="AR4" s="313"/>
      <c r="AS4" s="294"/>
      <c r="AT4" s="294"/>
      <c r="AU4" s="294"/>
      <c r="AV4" s="294"/>
      <c r="AW4" s="298"/>
      <c r="AX4" s="299"/>
      <c r="AY4" s="299"/>
      <c r="AZ4" s="300"/>
      <c r="BA4" s="295" t="s">
        <v>79</v>
      </c>
      <c r="BB4" s="296"/>
      <c r="BC4" s="296"/>
      <c r="BD4" s="297"/>
      <c r="BE4" s="318"/>
      <c r="BF4" s="319"/>
      <c r="BG4" s="320"/>
      <c r="BH4" s="301"/>
      <c r="BI4" s="302"/>
      <c r="BJ4" s="302"/>
      <c r="BK4" s="302"/>
      <c r="BL4" s="303"/>
      <c r="BM4" s="294"/>
      <c r="BN4" s="294"/>
      <c r="BO4" s="294"/>
      <c r="BP4" s="294"/>
    </row>
    <row r="5" spans="1:71" ht="33" customHeight="1" x14ac:dyDescent="0.2">
      <c r="A5" s="292"/>
      <c r="B5" s="294"/>
      <c r="C5" s="294"/>
      <c r="D5" s="294"/>
      <c r="E5" s="294"/>
      <c r="F5" s="294"/>
      <c r="G5" s="294"/>
      <c r="H5" s="294"/>
      <c r="I5" s="294"/>
      <c r="J5" s="301"/>
      <c r="K5" s="302"/>
      <c r="L5" s="302"/>
      <c r="M5" s="303"/>
      <c r="N5" s="301"/>
      <c r="O5" s="302"/>
      <c r="P5" s="302"/>
      <c r="Q5" s="303"/>
      <c r="R5" s="301"/>
      <c r="S5" s="302"/>
      <c r="T5" s="303"/>
      <c r="U5" s="301"/>
      <c r="V5" s="302"/>
      <c r="W5" s="302"/>
      <c r="X5" s="303"/>
      <c r="Y5" s="301"/>
      <c r="Z5" s="302"/>
      <c r="AA5" s="302"/>
      <c r="AB5" s="303"/>
      <c r="AC5" s="309"/>
      <c r="AD5" s="294"/>
      <c r="AE5" s="294"/>
      <c r="AF5" s="294"/>
      <c r="AG5" s="301"/>
      <c r="AH5" s="302"/>
      <c r="AI5" s="302"/>
      <c r="AJ5" s="303"/>
      <c r="AK5" s="301"/>
      <c r="AL5" s="302"/>
      <c r="AM5" s="302"/>
      <c r="AN5" s="303"/>
      <c r="AO5" s="313"/>
      <c r="AP5" s="313"/>
      <c r="AQ5" s="313"/>
      <c r="AR5" s="313"/>
      <c r="AS5" s="294"/>
      <c r="AT5" s="294"/>
      <c r="AU5" s="294"/>
      <c r="AV5" s="294"/>
      <c r="AW5" s="301"/>
      <c r="AX5" s="302"/>
      <c r="AY5" s="302"/>
      <c r="AZ5" s="303"/>
      <c r="BA5" s="301"/>
      <c r="BB5" s="302"/>
      <c r="BC5" s="302"/>
      <c r="BD5" s="303"/>
      <c r="BE5" s="321"/>
      <c r="BF5" s="322"/>
      <c r="BG5" s="323"/>
      <c r="BH5" s="307" t="s">
        <v>66</v>
      </c>
      <c r="BI5" s="308"/>
      <c r="BJ5" s="308"/>
      <c r="BK5" s="309"/>
      <c r="BL5" s="181" t="s">
        <v>67</v>
      </c>
      <c r="BM5" s="294"/>
      <c r="BN5" s="294"/>
      <c r="BO5" s="294"/>
      <c r="BP5" s="294"/>
    </row>
    <row r="6" spans="1:71" ht="35.25" customHeight="1" x14ac:dyDescent="0.2">
      <c r="A6" s="292"/>
      <c r="B6" s="285">
        <v>2018</v>
      </c>
      <c r="C6" s="283">
        <v>2019</v>
      </c>
      <c r="D6" s="290" t="s">
        <v>9</v>
      </c>
      <c r="E6" s="290"/>
      <c r="F6" s="285">
        <v>2018</v>
      </c>
      <c r="G6" s="283">
        <v>2019</v>
      </c>
      <c r="H6" s="290" t="s">
        <v>9</v>
      </c>
      <c r="I6" s="290"/>
      <c r="J6" s="285">
        <v>2018</v>
      </c>
      <c r="K6" s="283">
        <v>2019</v>
      </c>
      <c r="L6" s="311" t="s">
        <v>9</v>
      </c>
      <c r="M6" s="312"/>
      <c r="N6" s="285">
        <v>2018</v>
      </c>
      <c r="O6" s="283">
        <v>2019</v>
      </c>
      <c r="P6" s="290" t="s">
        <v>9</v>
      </c>
      <c r="Q6" s="290"/>
      <c r="R6" s="285">
        <v>2018</v>
      </c>
      <c r="S6" s="283">
        <v>2019</v>
      </c>
      <c r="T6" s="287" t="s">
        <v>73</v>
      </c>
      <c r="U6" s="285">
        <v>2018</v>
      </c>
      <c r="V6" s="283">
        <v>2019</v>
      </c>
      <c r="W6" s="310" t="s">
        <v>9</v>
      </c>
      <c r="X6" s="310"/>
      <c r="Y6" s="285">
        <v>2018</v>
      </c>
      <c r="Z6" s="283">
        <v>2019</v>
      </c>
      <c r="AA6" s="290" t="s">
        <v>9</v>
      </c>
      <c r="AB6" s="290"/>
      <c r="AC6" s="285">
        <v>2018</v>
      </c>
      <c r="AD6" s="283">
        <v>2019</v>
      </c>
      <c r="AE6" s="290" t="s">
        <v>9</v>
      </c>
      <c r="AF6" s="290"/>
      <c r="AG6" s="285">
        <v>2018</v>
      </c>
      <c r="AH6" s="283">
        <v>2019</v>
      </c>
      <c r="AI6" s="290" t="s">
        <v>9</v>
      </c>
      <c r="AJ6" s="290"/>
      <c r="AK6" s="285">
        <v>2018</v>
      </c>
      <c r="AL6" s="283">
        <v>2019</v>
      </c>
      <c r="AM6" s="290" t="s">
        <v>9</v>
      </c>
      <c r="AN6" s="290"/>
      <c r="AO6" s="285">
        <v>2018</v>
      </c>
      <c r="AP6" s="283">
        <v>2019</v>
      </c>
      <c r="AQ6" s="290" t="s">
        <v>9</v>
      </c>
      <c r="AR6" s="290"/>
      <c r="AS6" s="285">
        <v>2018</v>
      </c>
      <c r="AT6" s="283">
        <v>2019</v>
      </c>
      <c r="AU6" s="290" t="s">
        <v>9</v>
      </c>
      <c r="AV6" s="290"/>
      <c r="AW6" s="285">
        <v>2018</v>
      </c>
      <c r="AX6" s="283">
        <v>2019</v>
      </c>
      <c r="AY6" s="290" t="s">
        <v>9</v>
      </c>
      <c r="AZ6" s="290"/>
      <c r="BA6" s="285">
        <v>2018</v>
      </c>
      <c r="BB6" s="283">
        <v>2019</v>
      </c>
      <c r="BC6" s="290" t="s">
        <v>9</v>
      </c>
      <c r="BD6" s="290"/>
      <c r="BE6" s="285">
        <v>2018</v>
      </c>
      <c r="BF6" s="283">
        <v>2019</v>
      </c>
      <c r="BG6" s="314" t="s">
        <v>2</v>
      </c>
      <c r="BH6" s="285">
        <v>2018</v>
      </c>
      <c r="BI6" s="283">
        <v>2019</v>
      </c>
      <c r="BJ6" s="290" t="s">
        <v>9</v>
      </c>
      <c r="BK6" s="290"/>
      <c r="BL6" s="283">
        <v>2019</v>
      </c>
      <c r="BM6" s="285">
        <v>2018</v>
      </c>
      <c r="BN6" s="285">
        <v>2019</v>
      </c>
      <c r="BO6" s="290" t="s">
        <v>9</v>
      </c>
      <c r="BP6" s="290"/>
    </row>
    <row r="7" spans="1:71" s="9" customFormat="1" ht="18.75" customHeight="1" x14ac:dyDescent="0.2">
      <c r="A7" s="293"/>
      <c r="B7" s="285"/>
      <c r="C7" s="284"/>
      <c r="D7" s="180" t="s">
        <v>2</v>
      </c>
      <c r="E7" s="180" t="s">
        <v>10</v>
      </c>
      <c r="F7" s="285"/>
      <c r="G7" s="284"/>
      <c r="H7" s="180" t="s">
        <v>2</v>
      </c>
      <c r="I7" s="180" t="s">
        <v>10</v>
      </c>
      <c r="J7" s="285"/>
      <c r="K7" s="284"/>
      <c r="L7" s="180" t="s">
        <v>2</v>
      </c>
      <c r="M7" s="180" t="s">
        <v>10</v>
      </c>
      <c r="N7" s="285"/>
      <c r="O7" s="284"/>
      <c r="P7" s="180" t="s">
        <v>2</v>
      </c>
      <c r="Q7" s="180" t="s">
        <v>10</v>
      </c>
      <c r="R7" s="285"/>
      <c r="S7" s="284"/>
      <c r="T7" s="288"/>
      <c r="U7" s="285"/>
      <c r="V7" s="284"/>
      <c r="W7" s="182" t="s">
        <v>2</v>
      </c>
      <c r="X7" s="182" t="s">
        <v>10</v>
      </c>
      <c r="Y7" s="285"/>
      <c r="Z7" s="284"/>
      <c r="AA7" s="180" t="s">
        <v>2</v>
      </c>
      <c r="AB7" s="180" t="s">
        <v>10</v>
      </c>
      <c r="AC7" s="285"/>
      <c r="AD7" s="284"/>
      <c r="AE7" s="180" t="s">
        <v>2</v>
      </c>
      <c r="AF7" s="180" t="s">
        <v>10</v>
      </c>
      <c r="AG7" s="285"/>
      <c r="AH7" s="284"/>
      <c r="AI7" s="180" t="s">
        <v>2</v>
      </c>
      <c r="AJ7" s="180" t="s">
        <v>10</v>
      </c>
      <c r="AK7" s="285"/>
      <c r="AL7" s="284"/>
      <c r="AM7" s="180" t="s">
        <v>2</v>
      </c>
      <c r="AN7" s="180" t="s">
        <v>10</v>
      </c>
      <c r="AO7" s="285"/>
      <c r="AP7" s="284"/>
      <c r="AQ7" s="180" t="s">
        <v>2</v>
      </c>
      <c r="AR7" s="180" t="s">
        <v>10</v>
      </c>
      <c r="AS7" s="285"/>
      <c r="AT7" s="284"/>
      <c r="AU7" s="180" t="s">
        <v>2</v>
      </c>
      <c r="AV7" s="180" t="s">
        <v>10</v>
      </c>
      <c r="AW7" s="285"/>
      <c r="AX7" s="284"/>
      <c r="AY7" s="180" t="s">
        <v>2</v>
      </c>
      <c r="AZ7" s="180" t="s">
        <v>10</v>
      </c>
      <c r="BA7" s="285"/>
      <c r="BB7" s="284"/>
      <c r="BC7" s="180" t="s">
        <v>2</v>
      </c>
      <c r="BD7" s="180" t="s">
        <v>10</v>
      </c>
      <c r="BE7" s="285"/>
      <c r="BF7" s="284"/>
      <c r="BG7" s="314"/>
      <c r="BH7" s="285"/>
      <c r="BI7" s="284"/>
      <c r="BJ7" s="180" t="s">
        <v>2</v>
      </c>
      <c r="BK7" s="180" t="s">
        <v>10</v>
      </c>
      <c r="BL7" s="284"/>
      <c r="BM7" s="285"/>
      <c r="BN7" s="285"/>
      <c r="BO7" s="179" t="s">
        <v>2</v>
      </c>
      <c r="BP7" s="179" t="s">
        <v>10</v>
      </c>
    </row>
    <row r="8" spans="1:71" ht="12.75" customHeight="1" x14ac:dyDescent="0.2">
      <c r="A8" s="200" t="s">
        <v>11</v>
      </c>
      <c r="B8" s="200">
        <v>1</v>
      </c>
      <c r="C8" s="200">
        <v>2</v>
      </c>
      <c r="D8" s="200">
        <v>3</v>
      </c>
      <c r="E8" s="200">
        <v>4</v>
      </c>
      <c r="F8" s="200">
        <v>5</v>
      </c>
      <c r="G8" s="200">
        <v>6</v>
      </c>
      <c r="H8" s="200">
        <v>7</v>
      </c>
      <c r="I8" s="200">
        <v>8</v>
      </c>
      <c r="J8" s="200">
        <v>9</v>
      </c>
      <c r="K8" s="200">
        <v>10</v>
      </c>
      <c r="L8" s="200">
        <v>11</v>
      </c>
      <c r="M8" s="200">
        <v>12</v>
      </c>
      <c r="N8" s="200">
        <v>13</v>
      </c>
      <c r="O8" s="200">
        <v>14</v>
      </c>
      <c r="P8" s="200">
        <v>15</v>
      </c>
      <c r="Q8" s="200">
        <v>16</v>
      </c>
      <c r="R8" s="200">
        <v>17</v>
      </c>
      <c r="S8" s="200">
        <v>18</v>
      </c>
      <c r="T8" s="200">
        <v>19</v>
      </c>
      <c r="U8" s="200">
        <v>20</v>
      </c>
      <c r="V8" s="200">
        <v>21</v>
      </c>
      <c r="W8" s="200">
        <v>22</v>
      </c>
      <c r="X8" s="200">
        <v>23</v>
      </c>
      <c r="Y8" s="200">
        <v>24</v>
      </c>
      <c r="Z8" s="200">
        <v>25</v>
      </c>
      <c r="AA8" s="200">
        <v>26</v>
      </c>
      <c r="AB8" s="200">
        <v>27</v>
      </c>
      <c r="AC8" s="200">
        <v>28</v>
      </c>
      <c r="AD8" s="200">
        <v>29</v>
      </c>
      <c r="AE8" s="200">
        <v>30</v>
      </c>
      <c r="AF8" s="200">
        <v>31</v>
      </c>
      <c r="AG8" s="200">
        <v>32</v>
      </c>
      <c r="AH8" s="200">
        <v>33</v>
      </c>
      <c r="AI8" s="200">
        <v>34</v>
      </c>
      <c r="AJ8" s="200">
        <v>35</v>
      </c>
      <c r="AK8" s="200">
        <v>36</v>
      </c>
      <c r="AL8" s="200">
        <v>37</v>
      </c>
      <c r="AM8" s="200">
        <v>38</v>
      </c>
      <c r="AN8" s="200">
        <v>39</v>
      </c>
      <c r="AO8" s="200">
        <v>40</v>
      </c>
      <c r="AP8" s="200">
        <v>41</v>
      </c>
      <c r="AQ8" s="200">
        <v>42</v>
      </c>
      <c r="AR8" s="200">
        <v>43</v>
      </c>
      <c r="AS8" s="200">
        <v>44</v>
      </c>
      <c r="AT8" s="200">
        <v>45</v>
      </c>
      <c r="AU8" s="200">
        <v>46</v>
      </c>
      <c r="AV8" s="200">
        <v>47</v>
      </c>
      <c r="AW8" s="200">
        <v>48</v>
      </c>
      <c r="AX8" s="200">
        <v>49</v>
      </c>
      <c r="AY8" s="200">
        <v>50</v>
      </c>
      <c r="AZ8" s="200">
        <v>51</v>
      </c>
      <c r="BA8" s="200">
        <v>52</v>
      </c>
      <c r="BB8" s="200">
        <v>53</v>
      </c>
      <c r="BC8" s="200">
        <v>54</v>
      </c>
      <c r="BD8" s="200">
        <v>55</v>
      </c>
      <c r="BE8" s="200">
        <v>56</v>
      </c>
      <c r="BF8" s="200">
        <v>57</v>
      </c>
      <c r="BG8" s="200">
        <v>58</v>
      </c>
      <c r="BH8" s="200">
        <v>59</v>
      </c>
      <c r="BI8" s="200">
        <v>60</v>
      </c>
      <c r="BJ8" s="200">
        <v>61</v>
      </c>
      <c r="BK8" s="200">
        <v>62</v>
      </c>
      <c r="BL8" s="200">
        <v>63</v>
      </c>
      <c r="BM8" s="200">
        <v>64</v>
      </c>
      <c r="BN8" s="200">
        <v>65</v>
      </c>
      <c r="BO8" s="200">
        <v>66</v>
      </c>
      <c r="BP8" s="200">
        <v>67</v>
      </c>
    </row>
    <row r="9" spans="1:71" s="142" customFormat="1" ht="15.75" x14ac:dyDescent="0.25">
      <c r="A9" s="201" t="s">
        <v>12</v>
      </c>
      <c r="B9" s="10">
        <f>SUM(B10:B27)</f>
        <v>25771</v>
      </c>
      <c r="C9" s="10">
        <f>SUM(C10:C27)</f>
        <v>24035</v>
      </c>
      <c r="D9" s="11">
        <f t="shared" ref="D9:D27" si="0">C9/B9*100</f>
        <v>93.263746071165272</v>
      </c>
      <c r="E9" s="10">
        <f t="shared" ref="E9:E27" si="1">C9-B9</f>
        <v>-1736</v>
      </c>
      <c r="F9" s="10">
        <f>SUM(F10:F27)</f>
        <v>17592</v>
      </c>
      <c r="G9" s="10">
        <f>SUM(G10:G27)</f>
        <v>16201</v>
      </c>
      <c r="H9" s="11">
        <f t="shared" ref="H9:H27" si="2">G9/F9*100</f>
        <v>92.092996816734882</v>
      </c>
      <c r="I9" s="10">
        <f t="shared" ref="I9:I27" si="3">G9-F9</f>
        <v>-1391</v>
      </c>
      <c r="J9" s="10">
        <f>SUM(J10:J27)</f>
        <v>25941</v>
      </c>
      <c r="K9" s="10">
        <f>SUM(K10:K27)</f>
        <v>26180</v>
      </c>
      <c r="L9" s="11">
        <f t="shared" ref="L9:L27" si="4">K9/J9*100</f>
        <v>100.9213214602367</v>
      </c>
      <c r="M9" s="10">
        <f t="shared" ref="M9:M27" si="5">K9-J9</f>
        <v>239</v>
      </c>
      <c r="N9" s="10">
        <f>SUM(N10:N27)</f>
        <v>15631</v>
      </c>
      <c r="O9" s="10">
        <f>SUM(O10:O27)</f>
        <v>16114</v>
      </c>
      <c r="P9" s="12">
        <f t="shared" ref="P9:P27" si="6">O9/N9*100</f>
        <v>103.09001343484101</v>
      </c>
      <c r="Q9" s="10">
        <f t="shared" ref="Q9:Q27" si="7">O9-N9</f>
        <v>483</v>
      </c>
      <c r="R9" s="11">
        <v>60.3</v>
      </c>
      <c r="S9" s="11">
        <v>61.6</v>
      </c>
      <c r="T9" s="12">
        <f>S9-R9</f>
        <v>1.3000000000000043</v>
      </c>
      <c r="U9" s="10">
        <f>SUM(U10:U27)</f>
        <v>3576</v>
      </c>
      <c r="V9" s="10">
        <f>SUM(V10:V27)</f>
        <v>3413</v>
      </c>
      <c r="W9" s="12">
        <f t="shared" ref="W9:W27" si="8">V9/U9*100</f>
        <v>95.44183445190157</v>
      </c>
      <c r="X9" s="10">
        <f t="shared" ref="X9:X27" si="9">V9-U9</f>
        <v>-163</v>
      </c>
      <c r="Y9" s="10">
        <f>SUM(Y10:Y27)</f>
        <v>115551</v>
      </c>
      <c r="Z9" s="10">
        <f>SUM(Z10:Z27)</f>
        <v>124133</v>
      </c>
      <c r="AA9" s="11">
        <f t="shared" ref="AA9:AA27" si="10">Z9/Y9*100</f>
        <v>107.4270235653521</v>
      </c>
      <c r="AB9" s="10">
        <f t="shared" ref="AB9:AB27" si="11">Z9-Y9</f>
        <v>8582</v>
      </c>
      <c r="AC9" s="10">
        <f>SUM(AC10:AC27)</f>
        <v>25294</v>
      </c>
      <c r="AD9" s="10">
        <f>SUM(AD10:AD27)</f>
        <v>23608</v>
      </c>
      <c r="AE9" s="11">
        <f t="shared" ref="AE9:AE27" si="12">AD9/AC9*100</f>
        <v>93.334387601802803</v>
      </c>
      <c r="AF9" s="10">
        <f t="shared" ref="AF9:AF27" si="13">AD9-AC9</f>
        <v>-1686</v>
      </c>
      <c r="AG9" s="10">
        <f>SUM(AG10:AG27)</f>
        <v>43662</v>
      </c>
      <c r="AH9" s="10">
        <f>SUM(AH10:AH27)</f>
        <v>52744</v>
      </c>
      <c r="AI9" s="11">
        <f t="shared" ref="AI9:AI27" si="14">AH9/AG9*100</f>
        <v>120.80069625761531</v>
      </c>
      <c r="AJ9" s="10">
        <f t="shared" ref="AJ9:AJ27" si="15">AH9-AG9</f>
        <v>9082</v>
      </c>
      <c r="AK9" s="10">
        <f>SUM(AK10:AK27)</f>
        <v>6966</v>
      </c>
      <c r="AL9" s="10">
        <f>SUM(AL10:AL27)</f>
        <v>6905</v>
      </c>
      <c r="AM9" s="12">
        <f t="shared" ref="AM9:AM27" si="16">AL9/AK9*100</f>
        <v>99.124318116566172</v>
      </c>
      <c r="AN9" s="10">
        <f t="shared" ref="AN9:AN27" si="17">AL9-AK9</f>
        <v>-61</v>
      </c>
      <c r="AO9" s="13">
        <f>SUM(AO10:AO27)</f>
        <v>8031</v>
      </c>
      <c r="AP9" s="13">
        <f>SUM(AP10:AP27)</f>
        <v>8188</v>
      </c>
      <c r="AQ9" s="14">
        <f>ROUND(AP9/AO9*100,1)</f>
        <v>102</v>
      </c>
      <c r="AR9" s="13">
        <f t="shared" ref="AR9:AR27" si="18">AP9-AO9</f>
        <v>157</v>
      </c>
      <c r="AS9" s="135">
        <f>SUM(AS10:AS27)</f>
        <v>39147</v>
      </c>
      <c r="AT9" s="135">
        <f>SUM(AT10:AT27)</f>
        <v>39573</v>
      </c>
      <c r="AU9" s="136">
        <f t="shared" ref="AU9:AU27" si="19">ROUND(AT9/AS9*100,1)</f>
        <v>101.1</v>
      </c>
      <c r="AV9" s="135">
        <f t="shared" ref="AV9:AV27" si="20">AT9-AS9</f>
        <v>426</v>
      </c>
      <c r="AW9" s="135">
        <f>SUM(AW10:AW27)</f>
        <v>7036</v>
      </c>
      <c r="AX9" s="135">
        <f>SUM(AX10:AX27)</f>
        <v>6969</v>
      </c>
      <c r="AY9" s="136">
        <f t="shared" ref="AY9:AY27" si="21">AX9/AW9*100</f>
        <v>99.047754405912443</v>
      </c>
      <c r="AZ9" s="135">
        <f t="shared" ref="AZ9:AZ27" si="22">AX9-AW9</f>
        <v>-67</v>
      </c>
      <c r="BA9" s="135">
        <f>SUM(BA10:BA27)</f>
        <v>5539</v>
      </c>
      <c r="BB9" s="135">
        <f>SUM(BB10:BB27)</f>
        <v>5661</v>
      </c>
      <c r="BC9" s="136">
        <f>BB9/BA9*100</f>
        <v>102.20256363964614</v>
      </c>
      <c r="BD9" s="135">
        <f t="shared" ref="BD9:BD27" si="23">BB9-BA9</f>
        <v>122</v>
      </c>
      <c r="BE9" s="205">
        <v>2485.9</v>
      </c>
      <c r="BF9" s="205">
        <v>3117.42</v>
      </c>
      <c r="BG9" s="169">
        <f>BF9/BE9*100</f>
        <v>125.40407900559154</v>
      </c>
      <c r="BH9" s="135">
        <f>SUM(BH10:BH27)</f>
        <v>3376</v>
      </c>
      <c r="BI9" s="135">
        <f>SUM(BI10:BI27)</f>
        <v>3791</v>
      </c>
      <c r="BJ9" s="136">
        <f>BI9/BH9*100</f>
        <v>112.29265402843602</v>
      </c>
      <c r="BK9" s="135">
        <f>BI9-BH9</f>
        <v>415</v>
      </c>
      <c r="BL9" s="135">
        <f>SUM(BL10:BL27)</f>
        <v>644</v>
      </c>
      <c r="BM9" s="135">
        <v>5424</v>
      </c>
      <c r="BN9" s="135">
        <v>6215.32</v>
      </c>
      <c r="BO9" s="202">
        <f>ROUND(BN9/BM9*100,1)</f>
        <v>114.6</v>
      </c>
      <c r="BP9" s="135">
        <f>BN9-BM9</f>
        <v>791.31999999999971</v>
      </c>
      <c r="BQ9" s="176"/>
      <c r="BR9" s="176"/>
      <c r="BS9" s="176"/>
    </row>
    <row r="10" spans="1:71" s="145" customFormat="1" ht="16.5" customHeight="1" x14ac:dyDescent="0.25">
      <c r="A10" s="147" t="s">
        <v>120</v>
      </c>
      <c r="B10" s="15">
        <v>1559</v>
      </c>
      <c r="C10" s="57">
        <v>1454</v>
      </c>
      <c r="D10" s="11">
        <f t="shared" si="0"/>
        <v>93.264913406029507</v>
      </c>
      <c r="E10" s="10">
        <f t="shared" si="1"/>
        <v>-105</v>
      </c>
      <c r="F10" s="15">
        <v>1014</v>
      </c>
      <c r="G10" s="15">
        <v>972</v>
      </c>
      <c r="H10" s="11">
        <f t="shared" si="2"/>
        <v>95.857988165680467</v>
      </c>
      <c r="I10" s="10">
        <f t="shared" si="3"/>
        <v>-42</v>
      </c>
      <c r="J10" s="15">
        <v>1177</v>
      </c>
      <c r="K10" s="15">
        <v>1153</v>
      </c>
      <c r="L10" s="11">
        <f t="shared" si="4"/>
        <v>97.960917587085817</v>
      </c>
      <c r="M10" s="10">
        <f t="shared" si="5"/>
        <v>-24</v>
      </c>
      <c r="N10" s="15">
        <v>543</v>
      </c>
      <c r="O10" s="15">
        <v>493</v>
      </c>
      <c r="P10" s="12">
        <f t="shared" si="6"/>
        <v>90.791896869244937</v>
      </c>
      <c r="Q10" s="146">
        <f t="shared" si="7"/>
        <v>-50</v>
      </c>
      <c r="R10" s="11">
        <v>46.1</v>
      </c>
      <c r="S10" s="11">
        <v>42.8</v>
      </c>
      <c r="T10" s="12">
        <f t="shared" ref="T10:T27" si="24">S10-R10</f>
        <v>-3.3000000000000043</v>
      </c>
      <c r="U10" s="15">
        <v>198</v>
      </c>
      <c r="V10" s="15">
        <v>239</v>
      </c>
      <c r="W10" s="12">
        <f t="shared" si="8"/>
        <v>120.7070707070707</v>
      </c>
      <c r="X10" s="10">
        <f t="shared" si="9"/>
        <v>41</v>
      </c>
      <c r="Y10" s="15">
        <v>4712</v>
      </c>
      <c r="Z10" s="203">
        <v>4904</v>
      </c>
      <c r="AA10" s="11">
        <f t="shared" si="10"/>
        <v>104.07470288624788</v>
      </c>
      <c r="AB10" s="10">
        <f t="shared" si="11"/>
        <v>192</v>
      </c>
      <c r="AC10" s="15">
        <v>1531</v>
      </c>
      <c r="AD10" s="203">
        <v>1419</v>
      </c>
      <c r="AE10" s="11">
        <f t="shared" si="12"/>
        <v>92.684519921619852</v>
      </c>
      <c r="AF10" s="10">
        <f t="shared" si="13"/>
        <v>-112</v>
      </c>
      <c r="AG10" s="15">
        <v>1740</v>
      </c>
      <c r="AH10" s="203">
        <v>2051</v>
      </c>
      <c r="AI10" s="11">
        <f t="shared" si="14"/>
        <v>117.8735632183908</v>
      </c>
      <c r="AJ10" s="10">
        <f t="shared" si="15"/>
        <v>311</v>
      </c>
      <c r="AK10" s="15">
        <v>358</v>
      </c>
      <c r="AL10" s="15">
        <v>374</v>
      </c>
      <c r="AM10" s="12">
        <f t="shared" si="16"/>
        <v>104.46927374301676</v>
      </c>
      <c r="AN10" s="10">
        <f t="shared" si="17"/>
        <v>16</v>
      </c>
      <c r="AO10" s="16">
        <v>350</v>
      </c>
      <c r="AP10" s="16">
        <v>350</v>
      </c>
      <c r="AQ10" s="14">
        <f t="shared" ref="AQ10:AQ27" si="25">ROUND(AP10/AO10*100,1)</f>
        <v>100</v>
      </c>
      <c r="AR10" s="13">
        <f t="shared" si="18"/>
        <v>0</v>
      </c>
      <c r="AS10" s="198">
        <v>1177</v>
      </c>
      <c r="AT10" s="15">
        <v>1194</v>
      </c>
      <c r="AU10" s="136">
        <f t="shared" si="19"/>
        <v>101.4</v>
      </c>
      <c r="AV10" s="135">
        <f t="shared" si="20"/>
        <v>17</v>
      </c>
      <c r="AW10" s="15">
        <v>419</v>
      </c>
      <c r="AX10" s="15">
        <v>399</v>
      </c>
      <c r="AY10" s="136">
        <f t="shared" si="21"/>
        <v>95.226730310262525</v>
      </c>
      <c r="AZ10" s="135">
        <f t="shared" si="22"/>
        <v>-20</v>
      </c>
      <c r="BA10" s="15">
        <v>359</v>
      </c>
      <c r="BB10" s="15">
        <v>335</v>
      </c>
      <c r="BC10" s="136">
        <f t="shared" ref="BC10:BC27" si="26">BB10/BA10*100</f>
        <v>93.314763231197773</v>
      </c>
      <c r="BD10" s="135">
        <f t="shared" si="23"/>
        <v>-24</v>
      </c>
      <c r="BE10" s="168">
        <v>2101.6778523489934</v>
      </c>
      <c r="BF10" s="168">
        <v>2859.6428571428573</v>
      </c>
      <c r="BG10" s="169">
        <f>BF10/BE10*100</f>
        <v>136.06475673456353</v>
      </c>
      <c r="BH10" s="134">
        <v>31</v>
      </c>
      <c r="BI10" s="134">
        <v>32</v>
      </c>
      <c r="BJ10" s="136">
        <f t="shared" ref="BJ10:BJ27" si="27">BI10/BH10*100</f>
        <v>103.2258064516129</v>
      </c>
      <c r="BK10" s="135">
        <f t="shared" ref="BK10:BK27" si="28">BI10-BH10</f>
        <v>1</v>
      </c>
      <c r="BL10" s="135">
        <v>1</v>
      </c>
      <c r="BM10" s="134">
        <v>4718.3500000000004</v>
      </c>
      <c r="BN10" s="134">
        <v>5801.75</v>
      </c>
      <c r="BO10" s="202">
        <f t="shared" ref="BO10:BO27" si="29">ROUND(BN10/BM10*100,1)</f>
        <v>123</v>
      </c>
      <c r="BP10" s="135">
        <f t="shared" ref="BP10:BP27" si="30">BN10-BM10</f>
        <v>1083.3999999999996</v>
      </c>
      <c r="BQ10" s="176"/>
      <c r="BR10" s="176"/>
      <c r="BS10" s="176"/>
    </row>
    <row r="11" spans="1:71" s="145" customFormat="1" ht="16.5" customHeight="1" x14ac:dyDescent="0.25">
      <c r="A11" s="148" t="s">
        <v>121</v>
      </c>
      <c r="B11" s="15">
        <v>715</v>
      </c>
      <c r="C11" s="57">
        <v>639</v>
      </c>
      <c r="D11" s="138">
        <f t="shared" si="0"/>
        <v>89.370629370629374</v>
      </c>
      <c r="E11" s="137">
        <f t="shared" si="1"/>
        <v>-76</v>
      </c>
      <c r="F11" s="15">
        <v>521</v>
      </c>
      <c r="G11" s="15">
        <v>359</v>
      </c>
      <c r="H11" s="138">
        <f t="shared" si="2"/>
        <v>68.905950095969288</v>
      </c>
      <c r="I11" s="137">
        <f t="shared" si="3"/>
        <v>-162</v>
      </c>
      <c r="J11" s="15">
        <v>661</v>
      </c>
      <c r="K11" s="15">
        <v>587</v>
      </c>
      <c r="L11" s="138">
        <f t="shared" si="4"/>
        <v>88.804841149773068</v>
      </c>
      <c r="M11" s="137">
        <f t="shared" si="5"/>
        <v>-74</v>
      </c>
      <c r="N11" s="15">
        <v>339</v>
      </c>
      <c r="O11" s="15">
        <v>326</v>
      </c>
      <c r="P11" s="139">
        <f t="shared" si="6"/>
        <v>96.165191740412979</v>
      </c>
      <c r="Q11" s="144">
        <f t="shared" si="7"/>
        <v>-13</v>
      </c>
      <c r="R11" s="11">
        <v>51.3</v>
      </c>
      <c r="S11" s="11">
        <v>55.5</v>
      </c>
      <c r="T11" s="139">
        <f t="shared" si="24"/>
        <v>4.2000000000000028</v>
      </c>
      <c r="U11" s="15">
        <v>162</v>
      </c>
      <c r="V11" s="15">
        <v>148</v>
      </c>
      <c r="W11" s="139">
        <f t="shared" si="8"/>
        <v>91.358024691358025</v>
      </c>
      <c r="X11" s="137">
        <f t="shared" si="9"/>
        <v>-14</v>
      </c>
      <c r="Y11" s="143">
        <v>3573</v>
      </c>
      <c r="Z11" s="199">
        <v>3259</v>
      </c>
      <c r="AA11" s="138">
        <f t="shared" si="10"/>
        <v>91.211866778617406</v>
      </c>
      <c r="AB11" s="137">
        <f t="shared" si="11"/>
        <v>-314</v>
      </c>
      <c r="AC11" s="143">
        <v>709</v>
      </c>
      <c r="AD11" s="199">
        <v>632</v>
      </c>
      <c r="AE11" s="138">
        <f t="shared" si="12"/>
        <v>89.139633286318755</v>
      </c>
      <c r="AF11" s="137">
        <f t="shared" si="13"/>
        <v>-77</v>
      </c>
      <c r="AG11" s="143">
        <v>1302</v>
      </c>
      <c r="AH11" s="199">
        <v>1457</v>
      </c>
      <c r="AI11" s="138">
        <f t="shared" si="14"/>
        <v>111.90476190476191</v>
      </c>
      <c r="AJ11" s="137">
        <f t="shared" si="15"/>
        <v>155</v>
      </c>
      <c r="AK11" s="15">
        <v>145</v>
      </c>
      <c r="AL11" s="15">
        <v>162</v>
      </c>
      <c r="AM11" s="139">
        <f t="shared" si="16"/>
        <v>111.72413793103448</v>
      </c>
      <c r="AN11" s="137">
        <f t="shared" si="17"/>
        <v>17</v>
      </c>
      <c r="AO11" s="16">
        <v>154</v>
      </c>
      <c r="AP11" s="16">
        <v>154</v>
      </c>
      <c r="AQ11" s="141">
        <f t="shared" si="25"/>
        <v>100</v>
      </c>
      <c r="AR11" s="140">
        <f t="shared" si="18"/>
        <v>0</v>
      </c>
      <c r="AS11" s="198">
        <v>706</v>
      </c>
      <c r="AT11" s="15">
        <v>559</v>
      </c>
      <c r="AU11" s="132">
        <f t="shared" si="19"/>
        <v>79.2</v>
      </c>
      <c r="AV11" s="130">
        <f t="shared" si="20"/>
        <v>-147</v>
      </c>
      <c r="AW11" s="15">
        <v>198</v>
      </c>
      <c r="AX11" s="15">
        <v>153</v>
      </c>
      <c r="AY11" s="132">
        <f t="shared" si="21"/>
        <v>77.272727272727266</v>
      </c>
      <c r="AZ11" s="130">
        <f t="shared" si="22"/>
        <v>-45</v>
      </c>
      <c r="BA11" s="15">
        <v>156</v>
      </c>
      <c r="BB11" s="15">
        <v>137</v>
      </c>
      <c r="BC11" s="132">
        <f t="shared" si="26"/>
        <v>87.820512820512818</v>
      </c>
      <c r="BD11" s="130">
        <f t="shared" si="23"/>
        <v>-19</v>
      </c>
      <c r="BE11" s="168">
        <v>2418</v>
      </c>
      <c r="BF11" s="168">
        <v>3941.4814814814813</v>
      </c>
      <c r="BG11" s="169">
        <f t="shared" ref="BG11:BG27" si="31">BF11/BE11*100</f>
        <v>163.00585117789419</v>
      </c>
      <c r="BH11" s="133">
        <v>24</v>
      </c>
      <c r="BI11" s="133">
        <v>32</v>
      </c>
      <c r="BJ11" s="136">
        <f t="shared" si="27"/>
        <v>133.33333333333331</v>
      </c>
      <c r="BK11" s="135">
        <f t="shared" si="28"/>
        <v>8</v>
      </c>
      <c r="BL11" s="130">
        <v>11</v>
      </c>
      <c r="BM11" s="134">
        <v>5046.17</v>
      </c>
      <c r="BN11" s="134">
        <v>5392.22</v>
      </c>
      <c r="BO11" s="131">
        <f t="shared" si="29"/>
        <v>106.9</v>
      </c>
      <c r="BP11" s="130">
        <f t="shared" si="30"/>
        <v>346.05000000000018</v>
      </c>
      <c r="BQ11" s="176"/>
      <c r="BR11" s="176"/>
      <c r="BS11" s="176"/>
    </row>
    <row r="12" spans="1:71" s="145" customFormat="1" ht="16.5" customHeight="1" x14ac:dyDescent="0.25">
      <c r="A12" s="147" t="s">
        <v>122</v>
      </c>
      <c r="B12" s="15">
        <v>567</v>
      </c>
      <c r="C12" s="57">
        <v>532</v>
      </c>
      <c r="D12" s="138">
        <f t="shared" si="0"/>
        <v>93.827160493827151</v>
      </c>
      <c r="E12" s="137">
        <f t="shared" si="1"/>
        <v>-35</v>
      </c>
      <c r="F12" s="15">
        <v>398</v>
      </c>
      <c r="G12" s="15">
        <v>376</v>
      </c>
      <c r="H12" s="138">
        <f t="shared" si="2"/>
        <v>94.472361809045225</v>
      </c>
      <c r="I12" s="137">
        <f t="shared" si="3"/>
        <v>-22</v>
      </c>
      <c r="J12" s="15">
        <v>729</v>
      </c>
      <c r="K12" s="15">
        <v>709</v>
      </c>
      <c r="L12" s="11">
        <f t="shared" si="4"/>
        <v>97.256515775034288</v>
      </c>
      <c r="M12" s="10">
        <f t="shared" si="5"/>
        <v>-20</v>
      </c>
      <c r="N12" s="15">
        <v>458</v>
      </c>
      <c r="O12" s="15">
        <v>467</v>
      </c>
      <c r="P12" s="12">
        <f t="shared" si="6"/>
        <v>101.96506550218341</v>
      </c>
      <c r="Q12" s="146">
        <f t="shared" si="7"/>
        <v>9</v>
      </c>
      <c r="R12" s="11">
        <v>62.8</v>
      </c>
      <c r="S12" s="11">
        <v>65.900000000000006</v>
      </c>
      <c r="T12" s="139">
        <f t="shared" si="24"/>
        <v>3.1000000000000085</v>
      </c>
      <c r="U12" s="15">
        <v>107</v>
      </c>
      <c r="V12" s="15">
        <v>114</v>
      </c>
      <c r="W12" s="12">
        <f t="shared" si="8"/>
        <v>106.54205607476635</v>
      </c>
      <c r="X12" s="10">
        <f t="shared" si="9"/>
        <v>7</v>
      </c>
      <c r="Y12" s="15">
        <v>3942</v>
      </c>
      <c r="Z12" s="199">
        <v>4222</v>
      </c>
      <c r="AA12" s="11">
        <f t="shared" si="10"/>
        <v>107.10299340436326</v>
      </c>
      <c r="AB12" s="10">
        <f t="shared" si="11"/>
        <v>280</v>
      </c>
      <c r="AC12" s="15">
        <v>565</v>
      </c>
      <c r="AD12" s="199">
        <v>526</v>
      </c>
      <c r="AE12" s="11">
        <f t="shared" si="12"/>
        <v>93.097345132743357</v>
      </c>
      <c r="AF12" s="10">
        <f t="shared" si="13"/>
        <v>-39</v>
      </c>
      <c r="AG12" s="15">
        <v>2206</v>
      </c>
      <c r="AH12" s="199">
        <v>2059</v>
      </c>
      <c r="AI12" s="11">
        <f t="shared" si="14"/>
        <v>93.33635539437897</v>
      </c>
      <c r="AJ12" s="10">
        <f t="shared" si="15"/>
        <v>-147</v>
      </c>
      <c r="AK12" s="15">
        <v>176</v>
      </c>
      <c r="AL12" s="15">
        <v>141</v>
      </c>
      <c r="AM12" s="12">
        <f t="shared" si="16"/>
        <v>80.11363636363636</v>
      </c>
      <c r="AN12" s="10">
        <f t="shared" si="17"/>
        <v>-35</v>
      </c>
      <c r="AO12" s="16">
        <v>249</v>
      </c>
      <c r="AP12" s="16">
        <v>252</v>
      </c>
      <c r="AQ12" s="14">
        <f t="shared" si="25"/>
        <v>101.2</v>
      </c>
      <c r="AR12" s="13">
        <f t="shared" si="18"/>
        <v>3</v>
      </c>
      <c r="AS12" s="198">
        <v>750</v>
      </c>
      <c r="AT12" s="15">
        <v>831</v>
      </c>
      <c r="AU12" s="136">
        <f t="shared" si="19"/>
        <v>110.8</v>
      </c>
      <c r="AV12" s="135">
        <f t="shared" si="20"/>
        <v>81</v>
      </c>
      <c r="AW12" s="15">
        <v>135</v>
      </c>
      <c r="AX12" s="15">
        <v>126</v>
      </c>
      <c r="AY12" s="136">
        <f t="shared" si="21"/>
        <v>93.333333333333329</v>
      </c>
      <c r="AZ12" s="135">
        <f t="shared" si="22"/>
        <v>-9</v>
      </c>
      <c r="BA12" s="15">
        <v>107</v>
      </c>
      <c r="BB12" s="15">
        <v>111</v>
      </c>
      <c r="BC12" s="136">
        <f t="shared" si="26"/>
        <v>103.73831775700934</v>
      </c>
      <c r="BD12" s="135">
        <f t="shared" si="23"/>
        <v>4</v>
      </c>
      <c r="BE12" s="168">
        <v>1987.3563218390805</v>
      </c>
      <c r="BF12" s="168">
        <v>3001.8518518518517</v>
      </c>
      <c r="BG12" s="169">
        <f t="shared" si="31"/>
        <v>151.04749052117472</v>
      </c>
      <c r="BH12" s="134">
        <v>16</v>
      </c>
      <c r="BI12" s="134">
        <v>39</v>
      </c>
      <c r="BJ12" s="136">
        <f t="shared" si="27"/>
        <v>243.75</v>
      </c>
      <c r="BK12" s="135">
        <f t="shared" si="28"/>
        <v>23</v>
      </c>
      <c r="BL12" s="130">
        <v>4</v>
      </c>
      <c r="BM12" s="134">
        <v>4226.88</v>
      </c>
      <c r="BN12" s="134">
        <v>5277.1</v>
      </c>
      <c r="BO12" s="131">
        <f t="shared" si="29"/>
        <v>124.8</v>
      </c>
      <c r="BP12" s="130">
        <f t="shared" si="30"/>
        <v>1050.2200000000003</v>
      </c>
      <c r="BQ12" s="176"/>
      <c r="BR12" s="176"/>
      <c r="BS12" s="176"/>
    </row>
    <row r="13" spans="1:71" s="142" customFormat="1" ht="16.5" customHeight="1" x14ac:dyDescent="0.25">
      <c r="A13" s="147" t="s">
        <v>123</v>
      </c>
      <c r="B13" s="15">
        <v>1571</v>
      </c>
      <c r="C13" s="57">
        <v>1303</v>
      </c>
      <c r="D13" s="138">
        <f t="shared" si="0"/>
        <v>82.940802036919166</v>
      </c>
      <c r="E13" s="137">
        <f t="shared" si="1"/>
        <v>-268</v>
      </c>
      <c r="F13" s="15">
        <v>1076</v>
      </c>
      <c r="G13" s="15">
        <v>836</v>
      </c>
      <c r="H13" s="138">
        <f t="shared" si="2"/>
        <v>77.695167286245351</v>
      </c>
      <c r="I13" s="137">
        <f t="shared" si="3"/>
        <v>-240</v>
      </c>
      <c r="J13" s="15">
        <v>1682</v>
      </c>
      <c r="K13" s="15">
        <v>1410</v>
      </c>
      <c r="L13" s="11">
        <f t="shared" si="4"/>
        <v>83.828775267538646</v>
      </c>
      <c r="M13" s="10">
        <f t="shared" si="5"/>
        <v>-272</v>
      </c>
      <c r="N13" s="15">
        <v>1071</v>
      </c>
      <c r="O13" s="15">
        <v>872</v>
      </c>
      <c r="P13" s="12">
        <f t="shared" si="6"/>
        <v>81.419234360410826</v>
      </c>
      <c r="Q13" s="146">
        <f t="shared" si="7"/>
        <v>-199</v>
      </c>
      <c r="R13" s="11">
        <v>63.7</v>
      </c>
      <c r="S13" s="11">
        <v>61.8</v>
      </c>
      <c r="T13" s="139">
        <f t="shared" si="24"/>
        <v>-1.9000000000000057</v>
      </c>
      <c r="U13" s="15">
        <v>346</v>
      </c>
      <c r="V13" s="15">
        <v>245</v>
      </c>
      <c r="W13" s="12">
        <f t="shared" si="8"/>
        <v>70.809248554913296</v>
      </c>
      <c r="X13" s="10">
        <f t="shared" si="9"/>
        <v>-101</v>
      </c>
      <c r="Y13" s="15">
        <v>4257</v>
      </c>
      <c r="Z13" s="199">
        <v>5696</v>
      </c>
      <c r="AA13" s="11">
        <f t="shared" si="10"/>
        <v>133.80314775663612</v>
      </c>
      <c r="AB13" s="10">
        <f t="shared" si="11"/>
        <v>1439</v>
      </c>
      <c r="AC13" s="15">
        <v>1549</v>
      </c>
      <c r="AD13" s="199">
        <v>1234</v>
      </c>
      <c r="AE13" s="11">
        <f t="shared" si="12"/>
        <v>79.664299548095542</v>
      </c>
      <c r="AF13" s="10">
        <f t="shared" si="13"/>
        <v>-315</v>
      </c>
      <c r="AG13" s="15">
        <v>785</v>
      </c>
      <c r="AH13" s="199">
        <v>2200</v>
      </c>
      <c r="AI13" s="11">
        <f t="shared" si="14"/>
        <v>280.25477707006365</v>
      </c>
      <c r="AJ13" s="10">
        <f t="shared" si="15"/>
        <v>1415</v>
      </c>
      <c r="AK13" s="15">
        <v>413</v>
      </c>
      <c r="AL13" s="15">
        <v>343</v>
      </c>
      <c r="AM13" s="12">
        <f t="shared" si="16"/>
        <v>83.050847457627114</v>
      </c>
      <c r="AN13" s="10">
        <f t="shared" si="17"/>
        <v>-70</v>
      </c>
      <c r="AO13" s="16">
        <v>484</v>
      </c>
      <c r="AP13" s="16">
        <v>489</v>
      </c>
      <c r="AQ13" s="14">
        <f t="shared" si="25"/>
        <v>101</v>
      </c>
      <c r="AR13" s="13">
        <f t="shared" si="18"/>
        <v>5</v>
      </c>
      <c r="AS13" s="198">
        <v>1810</v>
      </c>
      <c r="AT13" s="15">
        <v>1423</v>
      </c>
      <c r="AU13" s="136">
        <f t="shared" si="19"/>
        <v>78.599999999999994</v>
      </c>
      <c r="AV13" s="135">
        <f t="shared" si="20"/>
        <v>-387</v>
      </c>
      <c r="AW13" s="15">
        <v>379</v>
      </c>
      <c r="AX13" s="15">
        <v>313</v>
      </c>
      <c r="AY13" s="136">
        <f t="shared" si="21"/>
        <v>82.585751978891821</v>
      </c>
      <c r="AZ13" s="135">
        <f t="shared" si="22"/>
        <v>-66</v>
      </c>
      <c r="BA13" s="15">
        <v>296</v>
      </c>
      <c r="BB13" s="15">
        <v>253</v>
      </c>
      <c r="BC13" s="136">
        <f t="shared" si="26"/>
        <v>85.472972972972968</v>
      </c>
      <c r="BD13" s="135">
        <f t="shared" si="23"/>
        <v>-43</v>
      </c>
      <c r="BE13" s="168">
        <v>2157.482993197279</v>
      </c>
      <c r="BF13" s="168">
        <v>3330.8300395256915</v>
      </c>
      <c r="BG13" s="169">
        <f t="shared" si="31"/>
        <v>154.38499631413421</v>
      </c>
      <c r="BH13" s="134">
        <v>58</v>
      </c>
      <c r="BI13" s="134">
        <v>40</v>
      </c>
      <c r="BJ13" s="136">
        <f t="shared" si="27"/>
        <v>68.965517241379317</v>
      </c>
      <c r="BK13" s="135">
        <f t="shared" si="28"/>
        <v>-18</v>
      </c>
      <c r="BL13" s="130">
        <v>5</v>
      </c>
      <c r="BM13" s="134">
        <v>4487.16</v>
      </c>
      <c r="BN13" s="134">
        <v>5432.3</v>
      </c>
      <c r="BO13" s="131">
        <f t="shared" si="29"/>
        <v>121.1</v>
      </c>
      <c r="BP13" s="130">
        <f t="shared" si="30"/>
        <v>945.14000000000033</v>
      </c>
      <c r="BQ13" s="176"/>
      <c r="BR13" s="176"/>
      <c r="BS13" s="176"/>
    </row>
    <row r="14" spans="1:71" s="145" customFormat="1" ht="16.5" customHeight="1" x14ac:dyDescent="0.25">
      <c r="A14" s="147" t="s">
        <v>124</v>
      </c>
      <c r="B14" s="15">
        <v>483</v>
      </c>
      <c r="C14" s="57">
        <v>522</v>
      </c>
      <c r="D14" s="138">
        <f t="shared" si="0"/>
        <v>108.07453416149069</v>
      </c>
      <c r="E14" s="137">
        <f t="shared" si="1"/>
        <v>39</v>
      </c>
      <c r="F14" s="15">
        <v>314</v>
      </c>
      <c r="G14" s="15">
        <v>338</v>
      </c>
      <c r="H14" s="138">
        <f t="shared" si="2"/>
        <v>107.64331210191082</v>
      </c>
      <c r="I14" s="137">
        <f t="shared" si="3"/>
        <v>24</v>
      </c>
      <c r="J14" s="15">
        <v>478</v>
      </c>
      <c r="K14" s="15">
        <v>572</v>
      </c>
      <c r="L14" s="11">
        <f t="shared" si="4"/>
        <v>119.66527196652719</v>
      </c>
      <c r="M14" s="10">
        <f t="shared" si="5"/>
        <v>94</v>
      </c>
      <c r="N14" s="15">
        <v>269</v>
      </c>
      <c r="O14" s="15">
        <v>298</v>
      </c>
      <c r="P14" s="12">
        <f t="shared" si="6"/>
        <v>110.78066914498142</v>
      </c>
      <c r="Q14" s="146">
        <f t="shared" si="7"/>
        <v>29</v>
      </c>
      <c r="R14" s="11">
        <v>56.3</v>
      </c>
      <c r="S14" s="11">
        <v>52.1</v>
      </c>
      <c r="T14" s="139">
        <f t="shared" si="24"/>
        <v>-4.1999999999999957</v>
      </c>
      <c r="U14" s="15">
        <v>102</v>
      </c>
      <c r="V14" s="15">
        <v>103</v>
      </c>
      <c r="W14" s="12">
        <f t="shared" si="8"/>
        <v>100.98039215686273</v>
      </c>
      <c r="X14" s="10">
        <f t="shared" si="9"/>
        <v>1</v>
      </c>
      <c r="Y14" s="15">
        <v>2575</v>
      </c>
      <c r="Z14" s="199">
        <v>2462</v>
      </c>
      <c r="AA14" s="11">
        <f t="shared" si="10"/>
        <v>95.611650485436897</v>
      </c>
      <c r="AB14" s="10">
        <f t="shared" si="11"/>
        <v>-113</v>
      </c>
      <c r="AC14" s="15">
        <v>468</v>
      </c>
      <c r="AD14" s="199">
        <v>518</v>
      </c>
      <c r="AE14" s="11">
        <f t="shared" si="12"/>
        <v>110.6837606837607</v>
      </c>
      <c r="AF14" s="10">
        <f t="shared" si="13"/>
        <v>50</v>
      </c>
      <c r="AG14" s="15">
        <v>887</v>
      </c>
      <c r="AH14" s="199">
        <v>658</v>
      </c>
      <c r="AI14" s="11">
        <f t="shared" si="14"/>
        <v>74.182638105975201</v>
      </c>
      <c r="AJ14" s="10">
        <f t="shared" si="15"/>
        <v>-229</v>
      </c>
      <c r="AK14" s="15">
        <v>244</v>
      </c>
      <c r="AL14" s="15">
        <v>244</v>
      </c>
      <c r="AM14" s="12">
        <f t="shared" si="16"/>
        <v>100</v>
      </c>
      <c r="AN14" s="10">
        <f t="shared" si="17"/>
        <v>0</v>
      </c>
      <c r="AO14" s="16">
        <v>150</v>
      </c>
      <c r="AP14" s="16">
        <v>185</v>
      </c>
      <c r="AQ14" s="14">
        <f t="shared" si="25"/>
        <v>123.3</v>
      </c>
      <c r="AR14" s="13">
        <f t="shared" si="18"/>
        <v>35</v>
      </c>
      <c r="AS14" s="198">
        <v>531</v>
      </c>
      <c r="AT14" s="15">
        <v>635</v>
      </c>
      <c r="AU14" s="136">
        <f t="shared" si="19"/>
        <v>119.6</v>
      </c>
      <c r="AV14" s="135">
        <f t="shared" si="20"/>
        <v>104</v>
      </c>
      <c r="AW14" s="15">
        <v>142</v>
      </c>
      <c r="AX14" s="15">
        <v>155</v>
      </c>
      <c r="AY14" s="136">
        <f t="shared" si="21"/>
        <v>109.1549295774648</v>
      </c>
      <c r="AZ14" s="135">
        <f t="shared" si="22"/>
        <v>13</v>
      </c>
      <c r="BA14" s="15">
        <v>117</v>
      </c>
      <c r="BB14" s="15">
        <v>133</v>
      </c>
      <c r="BC14" s="136">
        <f t="shared" si="26"/>
        <v>113.67521367521367</v>
      </c>
      <c r="BD14" s="135">
        <f t="shared" si="23"/>
        <v>16</v>
      </c>
      <c r="BE14" s="168">
        <v>2771.818181818182</v>
      </c>
      <c r="BF14" s="168">
        <v>3269.0721649484535</v>
      </c>
      <c r="BG14" s="169">
        <f t="shared" si="31"/>
        <v>117.93963205783203</v>
      </c>
      <c r="BH14" s="134">
        <v>46</v>
      </c>
      <c r="BI14" s="134">
        <v>82</v>
      </c>
      <c r="BJ14" s="136">
        <f t="shared" si="27"/>
        <v>178.26086956521738</v>
      </c>
      <c r="BK14" s="135">
        <f t="shared" si="28"/>
        <v>36</v>
      </c>
      <c r="BL14" s="130">
        <v>2</v>
      </c>
      <c r="BM14" s="134">
        <v>5152.78</v>
      </c>
      <c r="BN14" s="134">
        <v>5966.15</v>
      </c>
      <c r="BO14" s="131">
        <f t="shared" si="29"/>
        <v>115.8</v>
      </c>
      <c r="BP14" s="130">
        <f t="shared" si="30"/>
        <v>813.36999999999989</v>
      </c>
      <c r="BQ14" s="176"/>
      <c r="BR14" s="176"/>
      <c r="BS14" s="176"/>
    </row>
    <row r="15" spans="1:71" s="145" customFormat="1" ht="16.5" customHeight="1" x14ac:dyDescent="0.25">
      <c r="A15" s="147" t="s">
        <v>125</v>
      </c>
      <c r="B15" s="15">
        <v>637</v>
      </c>
      <c r="C15" s="57">
        <v>820</v>
      </c>
      <c r="D15" s="138">
        <f t="shared" si="0"/>
        <v>128.72841444270017</v>
      </c>
      <c r="E15" s="137">
        <f t="shared" si="1"/>
        <v>183</v>
      </c>
      <c r="F15" s="15">
        <v>497</v>
      </c>
      <c r="G15" s="15">
        <v>575</v>
      </c>
      <c r="H15" s="138">
        <f t="shared" si="2"/>
        <v>115.69416498993962</v>
      </c>
      <c r="I15" s="137">
        <f t="shared" si="3"/>
        <v>78</v>
      </c>
      <c r="J15" s="15">
        <v>1462</v>
      </c>
      <c r="K15" s="15">
        <v>1468</v>
      </c>
      <c r="L15" s="11">
        <f t="shared" si="4"/>
        <v>100.41039671682626</v>
      </c>
      <c r="M15" s="10">
        <f t="shared" si="5"/>
        <v>6</v>
      </c>
      <c r="N15" s="15">
        <v>1194</v>
      </c>
      <c r="O15" s="15">
        <v>1165</v>
      </c>
      <c r="P15" s="12">
        <f t="shared" si="6"/>
        <v>97.571189279731996</v>
      </c>
      <c r="Q15" s="146">
        <f t="shared" si="7"/>
        <v>-29</v>
      </c>
      <c r="R15" s="11">
        <v>81.7</v>
      </c>
      <c r="S15" s="11">
        <v>79.400000000000006</v>
      </c>
      <c r="T15" s="139">
        <f t="shared" si="24"/>
        <v>-2.2999999999999972</v>
      </c>
      <c r="U15" s="15">
        <v>104</v>
      </c>
      <c r="V15" s="15">
        <v>110</v>
      </c>
      <c r="W15" s="12">
        <f t="shared" si="8"/>
        <v>105.76923076923077</v>
      </c>
      <c r="X15" s="10">
        <f t="shared" si="9"/>
        <v>6</v>
      </c>
      <c r="Y15" s="15">
        <v>4293</v>
      </c>
      <c r="Z15" s="199">
        <v>7346</v>
      </c>
      <c r="AA15" s="11">
        <f t="shared" si="10"/>
        <v>171.11576985790822</v>
      </c>
      <c r="AB15" s="10">
        <f t="shared" si="11"/>
        <v>3053</v>
      </c>
      <c r="AC15" s="15">
        <v>622</v>
      </c>
      <c r="AD15" s="199">
        <v>809</v>
      </c>
      <c r="AE15" s="11">
        <f t="shared" si="12"/>
        <v>130.06430868167203</v>
      </c>
      <c r="AF15" s="10">
        <f t="shared" si="13"/>
        <v>187</v>
      </c>
      <c r="AG15" s="15">
        <v>1554</v>
      </c>
      <c r="AH15" s="199">
        <v>2658</v>
      </c>
      <c r="AI15" s="11">
        <f t="shared" si="14"/>
        <v>171.04247104247102</v>
      </c>
      <c r="AJ15" s="10">
        <f t="shared" si="15"/>
        <v>1104</v>
      </c>
      <c r="AK15" s="15">
        <v>133</v>
      </c>
      <c r="AL15" s="15">
        <v>148</v>
      </c>
      <c r="AM15" s="12">
        <f t="shared" si="16"/>
        <v>111.27819548872179</v>
      </c>
      <c r="AN15" s="10">
        <f t="shared" si="17"/>
        <v>15</v>
      </c>
      <c r="AO15" s="16">
        <v>404</v>
      </c>
      <c r="AP15" s="16">
        <v>442</v>
      </c>
      <c r="AQ15" s="14">
        <f t="shared" si="25"/>
        <v>109.4</v>
      </c>
      <c r="AR15" s="13">
        <f t="shared" si="18"/>
        <v>38</v>
      </c>
      <c r="AS15" s="198">
        <v>2119</v>
      </c>
      <c r="AT15" s="15">
        <v>2269</v>
      </c>
      <c r="AU15" s="136">
        <f t="shared" si="19"/>
        <v>107.1</v>
      </c>
      <c r="AV15" s="135">
        <f t="shared" si="20"/>
        <v>150</v>
      </c>
      <c r="AW15" s="15">
        <v>217</v>
      </c>
      <c r="AX15" s="15">
        <v>345</v>
      </c>
      <c r="AY15" s="136">
        <f t="shared" si="21"/>
        <v>158.98617511520737</v>
      </c>
      <c r="AZ15" s="135">
        <f t="shared" si="22"/>
        <v>128</v>
      </c>
      <c r="BA15" s="15">
        <v>176</v>
      </c>
      <c r="BB15" s="15">
        <v>263</v>
      </c>
      <c r="BC15" s="136">
        <f t="shared" si="26"/>
        <v>149.43181818181819</v>
      </c>
      <c r="BD15" s="135">
        <f t="shared" si="23"/>
        <v>87</v>
      </c>
      <c r="BE15" s="168">
        <v>2990.6976744186045</v>
      </c>
      <c r="BF15" s="168">
        <v>3807.4688796680498</v>
      </c>
      <c r="BG15" s="169">
        <f t="shared" si="31"/>
        <v>127.31039022218206</v>
      </c>
      <c r="BH15" s="134">
        <v>234</v>
      </c>
      <c r="BI15" s="134">
        <v>121</v>
      </c>
      <c r="BJ15" s="136">
        <f t="shared" si="27"/>
        <v>51.709401709401718</v>
      </c>
      <c r="BK15" s="135">
        <f t="shared" si="28"/>
        <v>-113</v>
      </c>
      <c r="BL15" s="130">
        <v>2</v>
      </c>
      <c r="BM15" s="134">
        <v>5603.66</v>
      </c>
      <c r="BN15" s="134">
        <v>7601.66</v>
      </c>
      <c r="BO15" s="131">
        <f t="shared" si="29"/>
        <v>135.69999999999999</v>
      </c>
      <c r="BP15" s="130">
        <f t="shared" si="30"/>
        <v>1998</v>
      </c>
      <c r="BQ15" s="176"/>
      <c r="BR15" s="176"/>
      <c r="BS15" s="176"/>
    </row>
    <row r="16" spans="1:71" s="145" customFormat="1" ht="16.5" customHeight="1" x14ac:dyDescent="0.25">
      <c r="A16" s="147" t="s">
        <v>126</v>
      </c>
      <c r="B16" s="15">
        <v>618</v>
      </c>
      <c r="C16" s="57">
        <v>581</v>
      </c>
      <c r="D16" s="138">
        <f t="shared" si="0"/>
        <v>94.01294498381877</v>
      </c>
      <c r="E16" s="137">
        <f t="shared" si="1"/>
        <v>-37</v>
      </c>
      <c r="F16" s="15">
        <v>438</v>
      </c>
      <c r="G16" s="15">
        <v>441</v>
      </c>
      <c r="H16" s="138">
        <f t="shared" si="2"/>
        <v>100.68493150684932</v>
      </c>
      <c r="I16" s="137">
        <f t="shared" si="3"/>
        <v>3</v>
      </c>
      <c r="J16" s="15">
        <v>595</v>
      </c>
      <c r="K16" s="15">
        <v>610</v>
      </c>
      <c r="L16" s="11">
        <f t="shared" si="4"/>
        <v>102.52100840336134</v>
      </c>
      <c r="M16" s="10">
        <f t="shared" si="5"/>
        <v>15</v>
      </c>
      <c r="N16" s="15">
        <v>299</v>
      </c>
      <c r="O16" s="15">
        <v>362</v>
      </c>
      <c r="P16" s="12">
        <f t="shared" si="6"/>
        <v>121.07023411371239</v>
      </c>
      <c r="Q16" s="146">
        <f t="shared" si="7"/>
        <v>63</v>
      </c>
      <c r="R16" s="11">
        <v>50.3</v>
      </c>
      <c r="S16" s="11">
        <v>59.3</v>
      </c>
      <c r="T16" s="139">
        <f t="shared" si="24"/>
        <v>9</v>
      </c>
      <c r="U16" s="15">
        <v>106</v>
      </c>
      <c r="V16" s="15">
        <v>112</v>
      </c>
      <c r="W16" s="12">
        <f t="shared" si="8"/>
        <v>105.66037735849056</v>
      </c>
      <c r="X16" s="10">
        <f t="shared" si="9"/>
        <v>6</v>
      </c>
      <c r="Y16" s="15">
        <v>1798</v>
      </c>
      <c r="Z16" s="199">
        <v>2590</v>
      </c>
      <c r="AA16" s="11">
        <f t="shared" si="10"/>
        <v>144.04894327030033</v>
      </c>
      <c r="AB16" s="10">
        <f t="shared" si="11"/>
        <v>792</v>
      </c>
      <c r="AC16" s="15">
        <v>614</v>
      </c>
      <c r="AD16" s="199">
        <v>576</v>
      </c>
      <c r="AE16" s="11">
        <f t="shared" si="12"/>
        <v>93.811074918566774</v>
      </c>
      <c r="AF16" s="10">
        <f t="shared" si="13"/>
        <v>-38</v>
      </c>
      <c r="AG16" s="15">
        <v>733</v>
      </c>
      <c r="AH16" s="199">
        <v>1165</v>
      </c>
      <c r="AI16" s="11">
        <f t="shared" si="14"/>
        <v>158.93587994542975</v>
      </c>
      <c r="AJ16" s="10">
        <f t="shared" si="15"/>
        <v>432</v>
      </c>
      <c r="AK16" s="15">
        <v>108</v>
      </c>
      <c r="AL16" s="15">
        <v>138</v>
      </c>
      <c r="AM16" s="12">
        <f t="shared" si="16"/>
        <v>127.77777777777777</v>
      </c>
      <c r="AN16" s="10">
        <f t="shared" si="17"/>
        <v>30</v>
      </c>
      <c r="AO16" s="16">
        <v>126</v>
      </c>
      <c r="AP16" s="16">
        <v>152</v>
      </c>
      <c r="AQ16" s="14">
        <f t="shared" si="25"/>
        <v>120.6</v>
      </c>
      <c r="AR16" s="13">
        <f t="shared" si="18"/>
        <v>26</v>
      </c>
      <c r="AS16" s="198">
        <v>622</v>
      </c>
      <c r="AT16" s="15">
        <v>686</v>
      </c>
      <c r="AU16" s="136">
        <f t="shared" si="19"/>
        <v>110.3</v>
      </c>
      <c r="AV16" s="135">
        <f t="shared" si="20"/>
        <v>64</v>
      </c>
      <c r="AW16" s="15">
        <v>119</v>
      </c>
      <c r="AX16" s="15">
        <v>159</v>
      </c>
      <c r="AY16" s="136">
        <f t="shared" si="21"/>
        <v>133.61344537815125</v>
      </c>
      <c r="AZ16" s="135">
        <f t="shared" si="22"/>
        <v>40</v>
      </c>
      <c r="BA16" s="15">
        <v>99</v>
      </c>
      <c r="BB16" s="15">
        <v>143</v>
      </c>
      <c r="BC16" s="136">
        <f t="shared" si="26"/>
        <v>144.44444444444443</v>
      </c>
      <c r="BD16" s="135">
        <f t="shared" si="23"/>
        <v>44</v>
      </c>
      <c r="BE16" s="168">
        <v>2285.3211009174311</v>
      </c>
      <c r="BF16" s="168">
        <v>2508.9171974522292</v>
      </c>
      <c r="BG16" s="169">
        <f t="shared" si="31"/>
        <v>109.7840122530281</v>
      </c>
      <c r="BH16" s="134">
        <v>11</v>
      </c>
      <c r="BI16" s="134">
        <v>12</v>
      </c>
      <c r="BJ16" s="136">
        <f t="shared" si="27"/>
        <v>109.09090909090908</v>
      </c>
      <c r="BK16" s="135">
        <f t="shared" si="28"/>
        <v>1</v>
      </c>
      <c r="BL16" s="130">
        <v>2</v>
      </c>
      <c r="BM16" s="134">
        <v>4781.09</v>
      </c>
      <c r="BN16" s="134">
        <v>5497.75</v>
      </c>
      <c r="BO16" s="131">
        <f t="shared" si="29"/>
        <v>115</v>
      </c>
      <c r="BP16" s="130">
        <f t="shared" si="30"/>
        <v>716.65999999999985</v>
      </c>
      <c r="BQ16" s="176"/>
      <c r="BR16" s="176"/>
      <c r="BS16" s="176"/>
    </row>
    <row r="17" spans="1:71" s="145" customFormat="1" ht="16.5" customHeight="1" x14ac:dyDescent="0.25">
      <c r="A17" s="147" t="s">
        <v>127</v>
      </c>
      <c r="B17" s="15">
        <v>1058</v>
      </c>
      <c r="C17" s="57">
        <v>984</v>
      </c>
      <c r="D17" s="138">
        <f t="shared" si="0"/>
        <v>93.005671077504729</v>
      </c>
      <c r="E17" s="137">
        <f t="shared" si="1"/>
        <v>-74</v>
      </c>
      <c r="F17" s="15">
        <v>708</v>
      </c>
      <c r="G17" s="15">
        <v>687</v>
      </c>
      <c r="H17" s="138">
        <f t="shared" si="2"/>
        <v>97.033898305084747</v>
      </c>
      <c r="I17" s="137">
        <f t="shared" si="3"/>
        <v>-21</v>
      </c>
      <c r="J17" s="15">
        <v>772</v>
      </c>
      <c r="K17" s="15">
        <v>885</v>
      </c>
      <c r="L17" s="11">
        <f t="shared" si="4"/>
        <v>114.63730569948187</v>
      </c>
      <c r="M17" s="10">
        <f t="shared" si="5"/>
        <v>113</v>
      </c>
      <c r="N17" s="15">
        <v>351</v>
      </c>
      <c r="O17" s="15">
        <v>458</v>
      </c>
      <c r="P17" s="12">
        <f t="shared" si="6"/>
        <v>130.48433048433048</v>
      </c>
      <c r="Q17" s="146">
        <f t="shared" si="7"/>
        <v>107</v>
      </c>
      <c r="R17" s="11">
        <v>45.5</v>
      </c>
      <c r="S17" s="11">
        <v>51.8</v>
      </c>
      <c r="T17" s="139">
        <f t="shared" si="24"/>
        <v>6.2999999999999972</v>
      </c>
      <c r="U17" s="15">
        <v>178</v>
      </c>
      <c r="V17" s="15">
        <v>169</v>
      </c>
      <c r="W17" s="12">
        <f t="shared" si="8"/>
        <v>94.943820224719104</v>
      </c>
      <c r="X17" s="10">
        <f t="shared" si="9"/>
        <v>-9</v>
      </c>
      <c r="Y17" s="15">
        <v>3839</v>
      </c>
      <c r="Z17" s="199">
        <v>4826</v>
      </c>
      <c r="AA17" s="11">
        <f t="shared" si="10"/>
        <v>125.70982026569419</v>
      </c>
      <c r="AB17" s="10">
        <f t="shared" si="11"/>
        <v>987</v>
      </c>
      <c r="AC17" s="15">
        <v>1041</v>
      </c>
      <c r="AD17" s="199">
        <v>973</v>
      </c>
      <c r="AE17" s="11">
        <f t="shared" si="12"/>
        <v>93.467819404418833</v>
      </c>
      <c r="AF17" s="10">
        <f t="shared" si="13"/>
        <v>-68</v>
      </c>
      <c r="AG17" s="15">
        <v>1522</v>
      </c>
      <c r="AH17" s="199">
        <v>2412</v>
      </c>
      <c r="AI17" s="11">
        <f t="shared" si="14"/>
        <v>158.47568988173455</v>
      </c>
      <c r="AJ17" s="10">
        <f t="shared" si="15"/>
        <v>890</v>
      </c>
      <c r="AK17" s="15">
        <v>228</v>
      </c>
      <c r="AL17" s="15">
        <v>288</v>
      </c>
      <c r="AM17" s="12">
        <f t="shared" si="16"/>
        <v>126.31578947368421</v>
      </c>
      <c r="AN17" s="10">
        <f t="shared" si="17"/>
        <v>60</v>
      </c>
      <c r="AO17" s="16">
        <v>251</v>
      </c>
      <c r="AP17" s="16">
        <v>301</v>
      </c>
      <c r="AQ17" s="14">
        <f t="shared" si="25"/>
        <v>119.9</v>
      </c>
      <c r="AR17" s="13">
        <f t="shared" si="18"/>
        <v>50</v>
      </c>
      <c r="AS17" s="198">
        <v>920</v>
      </c>
      <c r="AT17" s="15">
        <v>986</v>
      </c>
      <c r="AU17" s="136">
        <f t="shared" si="19"/>
        <v>107.2</v>
      </c>
      <c r="AV17" s="135">
        <f t="shared" si="20"/>
        <v>66</v>
      </c>
      <c r="AW17" s="15">
        <v>269</v>
      </c>
      <c r="AX17" s="15">
        <v>271</v>
      </c>
      <c r="AY17" s="136">
        <f t="shared" si="21"/>
        <v>100.74349442379183</v>
      </c>
      <c r="AZ17" s="135">
        <f t="shared" si="22"/>
        <v>2</v>
      </c>
      <c r="BA17" s="15">
        <v>230</v>
      </c>
      <c r="BB17" s="15">
        <v>240</v>
      </c>
      <c r="BC17" s="136">
        <f t="shared" si="26"/>
        <v>104.34782608695652</v>
      </c>
      <c r="BD17" s="135">
        <f t="shared" si="23"/>
        <v>10</v>
      </c>
      <c r="BE17" s="168">
        <v>2333.6585365853657</v>
      </c>
      <c r="BF17" s="168">
        <v>3023.5807860262007</v>
      </c>
      <c r="BG17" s="169">
        <f t="shared" si="31"/>
        <v>129.56397598983511</v>
      </c>
      <c r="BH17" s="134">
        <v>30</v>
      </c>
      <c r="BI17" s="134">
        <v>71</v>
      </c>
      <c r="BJ17" s="136">
        <f t="shared" si="27"/>
        <v>236.66666666666666</v>
      </c>
      <c r="BK17" s="135">
        <f t="shared" si="28"/>
        <v>41</v>
      </c>
      <c r="BL17" s="130">
        <v>2</v>
      </c>
      <c r="BM17" s="134">
        <v>5758.97</v>
      </c>
      <c r="BN17" s="134">
        <v>5951.07</v>
      </c>
      <c r="BO17" s="131">
        <f t="shared" si="29"/>
        <v>103.3</v>
      </c>
      <c r="BP17" s="130">
        <f t="shared" si="30"/>
        <v>192.09999999999945</v>
      </c>
      <c r="BQ17" s="176"/>
      <c r="BR17" s="176"/>
      <c r="BS17" s="176"/>
    </row>
    <row r="18" spans="1:71" s="145" customFormat="1" ht="16.5" customHeight="1" x14ac:dyDescent="0.25">
      <c r="A18" s="147" t="s">
        <v>128</v>
      </c>
      <c r="B18" s="15">
        <v>772</v>
      </c>
      <c r="C18" s="57">
        <v>853</v>
      </c>
      <c r="D18" s="138">
        <f t="shared" si="0"/>
        <v>110.4922279792746</v>
      </c>
      <c r="E18" s="137">
        <f t="shared" si="1"/>
        <v>81</v>
      </c>
      <c r="F18" s="15">
        <v>542</v>
      </c>
      <c r="G18" s="15">
        <v>638</v>
      </c>
      <c r="H18" s="138">
        <f t="shared" si="2"/>
        <v>117.71217712177122</v>
      </c>
      <c r="I18" s="137">
        <f t="shared" si="3"/>
        <v>96</v>
      </c>
      <c r="J18" s="15">
        <v>1120</v>
      </c>
      <c r="K18" s="15">
        <v>1225</v>
      </c>
      <c r="L18" s="11">
        <f t="shared" si="4"/>
        <v>109.375</v>
      </c>
      <c r="M18" s="10">
        <f t="shared" si="5"/>
        <v>105</v>
      </c>
      <c r="N18" s="15">
        <v>777</v>
      </c>
      <c r="O18" s="15">
        <v>809</v>
      </c>
      <c r="P18" s="12">
        <f t="shared" si="6"/>
        <v>104.11840411840411</v>
      </c>
      <c r="Q18" s="146">
        <f t="shared" si="7"/>
        <v>32</v>
      </c>
      <c r="R18" s="11">
        <v>69.400000000000006</v>
      </c>
      <c r="S18" s="11">
        <v>66</v>
      </c>
      <c r="T18" s="139">
        <f t="shared" si="24"/>
        <v>-3.4000000000000057</v>
      </c>
      <c r="U18" s="15">
        <v>153</v>
      </c>
      <c r="V18" s="15">
        <v>160</v>
      </c>
      <c r="W18" s="12">
        <f t="shared" si="8"/>
        <v>104.57516339869282</v>
      </c>
      <c r="X18" s="10">
        <f t="shared" si="9"/>
        <v>7</v>
      </c>
      <c r="Y18" s="15">
        <v>6687</v>
      </c>
      <c r="Z18" s="199">
        <v>6103</v>
      </c>
      <c r="AA18" s="11">
        <f t="shared" si="10"/>
        <v>91.266636757888449</v>
      </c>
      <c r="AB18" s="10">
        <f t="shared" si="11"/>
        <v>-584</v>
      </c>
      <c r="AC18" s="15">
        <v>751</v>
      </c>
      <c r="AD18" s="199">
        <v>840</v>
      </c>
      <c r="AE18" s="11">
        <f t="shared" si="12"/>
        <v>111.8508655126498</v>
      </c>
      <c r="AF18" s="10">
        <f t="shared" si="13"/>
        <v>89</v>
      </c>
      <c r="AG18" s="15">
        <v>3024</v>
      </c>
      <c r="AH18" s="199">
        <v>2537</v>
      </c>
      <c r="AI18" s="11">
        <f t="shared" si="14"/>
        <v>83.895502645502646</v>
      </c>
      <c r="AJ18" s="10">
        <f t="shared" si="15"/>
        <v>-487</v>
      </c>
      <c r="AK18" s="15">
        <v>304</v>
      </c>
      <c r="AL18" s="15">
        <v>288</v>
      </c>
      <c r="AM18" s="12">
        <f t="shared" si="16"/>
        <v>94.73684210526315</v>
      </c>
      <c r="AN18" s="10">
        <f t="shared" si="17"/>
        <v>-16</v>
      </c>
      <c r="AO18" s="16">
        <v>294</v>
      </c>
      <c r="AP18" s="16">
        <v>281</v>
      </c>
      <c r="AQ18" s="14">
        <f t="shared" si="25"/>
        <v>95.6</v>
      </c>
      <c r="AR18" s="13">
        <f t="shared" si="18"/>
        <v>-13</v>
      </c>
      <c r="AS18" s="198">
        <v>1379</v>
      </c>
      <c r="AT18" s="15">
        <v>1405</v>
      </c>
      <c r="AU18" s="136">
        <f t="shared" si="19"/>
        <v>101.9</v>
      </c>
      <c r="AV18" s="135">
        <f t="shared" si="20"/>
        <v>26</v>
      </c>
      <c r="AW18" s="15">
        <v>181</v>
      </c>
      <c r="AX18" s="15">
        <v>199</v>
      </c>
      <c r="AY18" s="136">
        <f t="shared" si="21"/>
        <v>109.94475138121547</v>
      </c>
      <c r="AZ18" s="135">
        <f t="shared" si="22"/>
        <v>18</v>
      </c>
      <c r="BA18" s="15">
        <v>162</v>
      </c>
      <c r="BB18" s="15">
        <v>166</v>
      </c>
      <c r="BC18" s="136">
        <f t="shared" si="26"/>
        <v>102.46913580246914</v>
      </c>
      <c r="BD18" s="135">
        <f t="shared" si="23"/>
        <v>4</v>
      </c>
      <c r="BE18" s="168">
        <v>3101.7441860465115</v>
      </c>
      <c r="BF18" s="168">
        <v>2681.4070351758792</v>
      </c>
      <c r="BG18" s="169">
        <f t="shared" si="31"/>
        <v>86.448361771368553</v>
      </c>
      <c r="BH18" s="134">
        <v>60</v>
      </c>
      <c r="BI18" s="134">
        <v>42</v>
      </c>
      <c r="BJ18" s="136">
        <f t="shared" si="27"/>
        <v>70</v>
      </c>
      <c r="BK18" s="135">
        <f t="shared" si="28"/>
        <v>-18</v>
      </c>
      <c r="BL18" s="130">
        <v>6</v>
      </c>
      <c r="BM18" s="134">
        <v>4837.3500000000004</v>
      </c>
      <c r="BN18" s="134">
        <v>6278.62</v>
      </c>
      <c r="BO18" s="131">
        <f t="shared" si="29"/>
        <v>129.80000000000001</v>
      </c>
      <c r="BP18" s="130">
        <f t="shared" si="30"/>
        <v>1441.2699999999995</v>
      </c>
      <c r="BQ18" s="176"/>
      <c r="BR18" s="176"/>
      <c r="BS18" s="176"/>
    </row>
    <row r="19" spans="1:71" s="145" customFormat="1" ht="16.5" customHeight="1" x14ac:dyDescent="0.25">
      <c r="A19" s="147" t="s">
        <v>129</v>
      </c>
      <c r="B19" s="15">
        <v>987</v>
      </c>
      <c r="C19" s="57">
        <v>825</v>
      </c>
      <c r="D19" s="138">
        <f t="shared" si="0"/>
        <v>83.586626139817639</v>
      </c>
      <c r="E19" s="137">
        <f t="shared" si="1"/>
        <v>-162</v>
      </c>
      <c r="F19" s="15">
        <v>654</v>
      </c>
      <c r="G19" s="15">
        <v>578</v>
      </c>
      <c r="H19" s="138">
        <f t="shared" si="2"/>
        <v>88.379204892966357</v>
      </c>
      <c r="I19" s="137">
        <f t="shared" si="3"/>
        <v>-76</v>
      </c>
      <c r="J19" s="15">
        <v>724</v>
      </c>
      <c r="K19" s="15">
        <v>751</v>
      </c>
      <c r="L19" s="11">
        <f t="shared" si="4"/>
        <v>103.7292817679558</v>
      </c>
      <c r="M19" s="10">
        <f t="shared" si="5"/>
        <v>27</v>
      </c>
      <c r="N19" s="15">
        <v>320</v>
      </c>
      <c r="O19" s="15">
        <v>383</v>
      </c>
      <c r="P19" s="12">
        <f t="shared" si="6"/>
        <v>119.68749999999999</v>
      </c>
      <c r="Q19" s="146">
        <f t="shared" si="7"/>
        <v>63</v>
      </c>
      <c r="R19" s="11">
        <v>44.2</v>
      </c>
      <c r="S19" s="11">
        <v>51</v>
      </c>
      <c r="T19" s="139">
        <f t="shared" si="24"/>
        <v>6.7999999999999972</v>
      </c>
      <c r="U19" s="15">
        <v>204</v>
      </c>
      <c r="V19" s="15">
        <v>197</v>
      </c>
      <c r="W19" s="12">
        <f t="shared" si="8"/>
        <v>96.568627450980387</v>
      </c>
      <c r="X19" s="10">
        <f t="shared" si="9"/>
        <v>-7</v>
      </c>
      <c r="Y19" s="15">
        <v>4391</v>
      </c>
      <c r="Z19" s="199">
        <v>3557</v>
      </c>
      <c r="AA19" s="11">
        <f t="shared" si="10"/>
        <v>81.006604418127992</v>
      </c>
      <c r="AB19" s="10">
        <f t="shared" si="11"/>
        <v>-834</v>
      </c>
      <c r="AC19" s="15">
        <v>968</v>
      </c>
      <c r="AD19" s="199">
        <v>820</v>
      </c>
      <c r="AE19" s="11">
        <f t="shared" si="12"/>
        <v>84.710743801652882</v>
      </c>
      <c r="AF19" s="10">
        <f t="shared" si="13"/>
        <v>-148</v>
      </c>
      <c r="AG19" s="15">
        <v>1668</v>
      </c>
      <c r="AH19" s="199">
        <v>1561</v>
      </c>
      <c r="AI19" s="11">
        <f t="shared" si="14"/>
        <v>93.585131894484405</v>
      </c>
      <c r="AJ19" s="10">
        <f t="shared" si="15"/>
        <v>-107</v>
      </c>
      <c r="AK19" s="15">
        <v>296</v>
      </c>
      <c r="AL19" s="15">
        <v>356</v>
      </c>
      <c r="AM19" s="12">
        <f t="shared" si="16"/>
        <v>120.27027027027026</v>
      </c>
      <c r="AN19" s="10">
        <f t="shared" si="17"/>
        <v>60</v>
      </c>
      <c r="AO19" s="16">
        <v>239</v>
      </c>
      <c r="AP19" s="16">
        <v>239</v>
      </c>
      <c r="AQ19" s="14">
        <f t="shared" si="25"/>
        <v>100</v>
      </c>
      <c r="AR19" s="13">
        <f t="shared" si="18"/>
        <v>0</v>
      </c>
      <c r="AS19" s="198">
        <v>857</v>
      </c>
      <c r="AT19" s="15">
        <v>873</v>
      </c>
      <c r="AU19" s="136">
        <f t="shared" si="19"/>
        <v>101.9</v>
      </c>
      <c r="AV19" s="135">
        <f t="shared" si="20"/>
        <v>16</v>
      </c>
      <c r="AW19" s="15">
        <v>196</v>
      </c>
      <c r="AX19" s="15">
        <v>268</v>
      </c>
      <c r="AY19" s="136">
        <f t="shared" si="21"/>
        <v>136.73469387755102</v>
      </c>
      <c r="AZ19" s="135">
        <f t="shared" si="22"/>
        <v>72</v>
      </c>
      <c r="BA19" s="15">
        <v>155</v>
      </c>
      <c r="BB19" s="15">
        <v>227</v>
      </c>
      <c r="BC19" s="136">
        <f t="shared" si="26"/>
        <v>146.45161290322582</v>
      </c>
      <c r="BD19" s="135">
        <f t="shared" si="23"/>
        <v>72</v>
      </c>
      <c r="BE19" s="168">
        <v>1988.9610389610389</v>
      </c>
      <c r="BF19" s="168">
        <v>2541.2280701754385</v>
      </c>
      <c r="BG19" s="169">
        <f t="shared" si="31"/>
        <v>127.76660881717842</v>
      </c>
      <c r="BH19" s="134">
        <v>24</v>
      </c>
      <c r="BI19" s="134">
        <v>68</v>
      </c>
      <c r="BJ19" s="136">
        <f t="shared" si="27"/>
        <v>283.33333333333337</v>
      </c>
      <c r="BK19" s="135">
        <f t="shared" si="28"/>
        <v>44</v>
      </c>
      <c r="BL19" s="130">
        <v>6</v>
      </c>
      <c r="BM19" s="134">
        <v>4336.83</v>
      </c>
      <c r="BN19" s="134">
        <v>5162.99</v>
      </c>
      <c r="BO19" s="131">
        <f t="shared" si="29"/>
        <v>119</v>
      </c>
      <c r="BP19" s="130">
        <f t="shared" si="30"/>
        <v>826.15999999999985</v>
      </c>
      <c r="BQ19" s="176"/>
      <c r="BR19" s="176"/>
      <c r="BS19" s="176"/>
    </row>
    <row r="20" spans="1:71" s="145" customFormat="1" ht="16.5" customHeight="1" x14ac:dyDescent="0.25">
      <c r="A20" s="147" t="s">
        <v>130</v>
      </c>
      <c r="B20" s="15">
        <v>803</v>
      </c>
      <c r="C20" s="57">
        <v>900</v>
      </c>
      <c r="D20" s="138">
        <f t="shared" si="0"/>
        <v>112.07970112079701</v>
      </c>
      <c r="E20" s="137">
        <f t="shared" si="1"/>
        <v>97</v>
      </c>
      <c r="F20" s="15">
        <v>583</v>
      </c>
      <c r="G20" s="15">
        <v>605</v>
      </c>
      <c r="H20" s="138">
        <f t="shared" si="2"/>
        <v>103.77358490566037</v>
      </c>
      <c r="I20" s="137">
        <f t="shared" si="3"/>
        <v>22</v>
      </c>
      <c r="J20" s="15">
        <v>1003</v>
      </c>
      <c r="K20" s="15">
        <v>1009</v>
      </c>
      <c r="L20" s="11">
        <f t="shared" si="4"/>
        <v>100.59820538384845</v>
      </c>
      <c r="M20" s="10">
        <f t="shared" si="5"/>
        <v>6</v>
      </c>
      <c r="N20" s="15">
        <v>619</v>
      </c>
      <c r="O20" s="15">
        <v>543</v>
      </c>
      <c r="P20" s="12">
        <f t="shared" si="6"/>
        <v>87.7221324717286</v>
      </c>
      <c r="Q20" s="146">
        <f t="shared" si="7"/>
        <v>-76</v>
      </c>
      <c r="R20" s="11">
        <v>61.7</v>
      </c>
      <c r="S20" s="11">
        <v>53.8</v>
      </c>
      <c r="T20" s="139">
        <f t="shared" si="24"/>
        <v>-7.9000000000000057</v>
      </c>
      <c r="U20" s="15">
        <v>173</v>
      </c>
      <c r="V20" s="15">
        <v>171</v>
      </c>
      <c r="W20" s="12">
        <f t="shared" si="8"/>
        <v>98.843930635838149</v>
      </c>
      <c r="X20" s="10">
        <f t="shared" si="9"/>
        <v>-2</v>
      </c>
      <c r="Y20" s="15">
        <v>3382</v>
      </c>
      <c r="Z20" s="199">
        <v>4367</v>
      </c>
      <c r="AA20" s="11">
        <f t="shared" si="10"/>
        <v>129.12477823772917</v>
      </c>
      <c r="AB20" s="10">
        <f t="shared" si="11"/>
        <v>985</v>
      </c>
      <c r="AC20" s="15">
        <v>793</v>
      </c>
      <c r="AD20" s="199">
        <v>889</v>
      </c>
      <c r="AE20" s="11">
        <f t="shared" si="12"/>
        <v>112.10592686002524</v>
      </c>
      <c r="AF20" s="10">
        <f t="shared" si="13"/>
        <v>96</v>
      </c>
      <c r="AG20" s="15">
        <v>1499</v>
      </c>
      <c r="AH20" s="199">
        <v>1949</v>
      </c>
      <c r="AI20" s="11">
        <f t="shared" si="14"/>
        <v>130.02001334222814</v>
      </c>
      <c r="AJ20" s="10">
        <f t="shared" si="15"/>
        <v>450</v>
      </c>
      <c r="AK20" s="15">
        <v>330</v>
      </c>
      <c r="AL20" s="15">
        <v>268</v>
      </c>
      <c r="AM20" s="12">
        <f t="shared" si="16"/>
        <v>81.212121212121218</v>
      </c>
      <c r="AN20" s="10">
        <f t="shared" si="17"/>
        <v>-62</v>
      </c>
      <c r="AO20" s="16">
        <v>262</v>
      </c>
      <c r="AP20" s="16">
        <v>262</v>
      </c>
      <c r="AQ20" s="14">
        <f t="shared" si="25"/>
        <v>100</v>
      </c>
      <c r="AR20" s="13">
        <f t="shared" si="18"/>
        <v>0</v>
      </c>
      <c r="AS20" s="198">
        <v>1006</v>
      </c>
      <c r="AT20" s="15">
        <v>1031</v>
      </c>
      <c r="AU20" s="136">
        <f t="shared" si="19"/>
        <v>102.5</v>
      </c>
      <c r="AV20" s="135">
        <f t="shared" si="20"/>
        <v>25</v>
      </c>
      <c r="AW20" s="15">
        <v>205</v>
      </c>
      <c r="AX20" s="15">
        <v>216</v>
      </c>
      <c r="AY20" s="136">
        <f t="shared" si="21"/>
        <v>105.36585365853659</v>
      </c>
      <c r="AZ20" s="135">
        <f t="shared" si="22"/>
        <v>11</v>
      </c>
      <c r="BA20" s="15">
        <v>170</v>
      </c>
      <c r="BB20" s="15">
        <v>177</v>
      </c>
      <c r="BC20" s="136">
        <f t="shared" si="26"/>
        <v>104.11764705882354</v>
      </c>
      <c r="BD20" s="135">
        <f t="shared" si="23"/>
        <v>7</v>
      </c>
      <c r="BE20" s="168">
        <v>2652.205882352941</v>
      </c>
      <c r="BF20" s="168">
        <v>2919.1860465116279</v>
      </c>
      <c r="BG20" s="169">
        <f t="shared" si="31"/>
        <v>110.0663438662549</v>
      </c>
      <c r="BH20" s="134">
        <v>55</v>
      </c>
      <c r="BI20" s="134">
        <v>68</v>
      </c>
      <c r="BJ20" s="136">
        <f t="shared" si="27"/>
        <v>123.63636363636363</v>
      </c>
      <c r="BK20" s="135">
        <f t="shared" si="28"/>
        <v>13</v>
      </c>
      <c r="BL20" s="130">
        <v>3</v>
      </c>
      <c r="BM20" s="134">
        <v>4801.3</v>
      </c>
      <c r="BN20" s="134">
        <v>5352.51</v>
      </c>
      <c r="BO20" s="131">
        <f t="shared" si="29"/>
        <v>111.5</v>
      </c>
      <c r="BP20" s="130">
        <f t="shared" si="30"/>
        <v>551.21</v>
      </c>
      <c r="BQ20" s="176"/>
      <c r="BR20" s="176"/>
      <c r="BS20" s="176"/>
    </row>
    <row r="21" spans="1:71" s="145" customFormat="1" ht="16.5" customHeight="1" x14ac:dyDescent="0.25">
      <c r="A21" s="147" t="s">
        <v>131</v>
      </c>
      <c r="B21" s="15">
        <v>901</v>
      </c>
      <c r="C21" s="57">
        <v>675</v>
      </c>
      <c r="D21" s="138">
        <f t="shared" si="0"/>
        <v>74.916759156492787</v>
      </c>
      <c r="E21" s="137">
        <f t="shared" si="1"/>
        <v>-226</v>
      </c>
      <c r="F21" s="15">
        <v>608</v>
      </c>
      <c r="G21" s="15">
        <v>486</v>
      </c>
      <c r="H21" s="138">
        <f t="shared" si="2"/>
        <v>79.93421052631578</v>
      </c>
      <c r="I21" s="137">
        <f t="shared" si="3"/>
        <v>-122</v>
      </c>
      <c r="J21" s="15">
        <v>1033</v>
      </c>
      <c r="K21" s="15">
        <v>1074</v>
      </c>
      <c r="L21" s="11">
        <f t="shared" si="4"/>
        <v>103.96902226524685</v>
      </c>
      <c r="M21" s="10">
        <f t="shared" si="5"/>
        <v>41</v>
      </c>
      <c r="N21" s="15">
        <v>542</v>
      </c>
      <c r="O21" s="15">
        <v>642</v>
      </c>
      <c r="P21" s="12">
        <f t="shared" si="6"/>
        <v>118.45018450184502</v>
      </c>
      <c r="Q21" s="146">
        <f t="shared" si="7"/>
        <v>100</v>
      </c>
      <c r="R21" s="11">
        <v>52.5</v>
      </c>
      <c r="S21" s="11">
        <v>59.8</v>
      </c>
      <c r="T21" s="139">
        <f t="shared" si="24"/>
        <v>7.2999999999999972</v>
      </c>
      <c r="U21" s="15">
        <v>184</v>
      </c>
      <c r="V21" s="15">
        <v>190</v>
      </c>
      <c r="W21" s="12">
        <f t="shared" si="8"/>
        <v>103.26086956521738</v>
      </c>
      <c r="X21" s="10">
        <f t="shared" si="9"/>
        <v>6</v>
      </c>
      <c r="Y21" s="15">
        <v>4506</v>
      </c>
      <c r="Z21" s="199">
        <v>4537</v>
      </c>
      <c r="AA21" s="11">
        <f t="shared" si="10"/>
        <v>100.68797159343099</v>
      </c>
      <c r="AB21" s="10">
        <f t="shared" si="11"/>
        <v>31</v>
      </c>
      <c r="AC21" s="15">
        <v>897</v>
      </c>
      <c r="AD21" s="199">
        <v>675</v>
      </c>
      <c r="AE21" s="11">
        <f t="shared" si="12"/>
        <v>75.250836120401345</v>
      </c>
      <c r="AF21" s="10">
        <f t="shared" si="13"/>
        <v>-222</v>
      </c>
      <c r="AG21" s="15">
        <v>1793</v>
      </c>
      <c r="AH21" s="199">
        <v>1363</v>
      </c>
      <c r="AI21" s="11">
        <f t="shared" si="14"/>
        <v>76.017847183491355</v>
      </c>
      <c r="AJ21" s="10">
        <f t="shared" si="15"/>
        <v>-430</v>
      </c>
      <c r="AK21" s="15">
        <v>295</v>
      </c>
      <c r="AL21" s="15">
        <v>370</v>
      </c>
      <c r="AM21" s="12">
        <f t="shared" si="16"/>
        <v>125.42372881355932</v>
      </c>
      <c r="AN21" s="10">
        <f t="shared" si="17"/>
        <v>75</v>
      </c>
      <c r="AO21" s="16">
        <v>221</v>
      </c>
      <c r="AP21" s="16">
        <v>226</v>
      </c>
      <c r="AQ21" s="14">
        <f t="shared" si="25"/>
        <v>102.3</v>
      </c>
      <c r="AR21" s="13">
        <f t="shared" si="18"/>
        <v>5</v>
      </c>
      <c r="AS21" s="198">
        <v>1040</v>
      </c>
      <c r="AT21" s="15">
        <v>1112</v>
      </c>
      <c r="AU21" s="136">
        <f t="shared" si="19"/>
        <v>106.9</v>
      </c>
      <c r="AV21" s="135">
        <f t="shared" si="20"/>
        <v>72</v>
      </c>
      <c r="AW21" s="15">
        <v>142</v>
      </c>
      <c r="AX21" s="15">
        <v>115</v>
      </c>
      <c r="AY21" s="136">
        <f t="shared" si="21"/>
        <v>80.985915492957744</v>
      </c>
      <c r="AZ21" s="135">
        <f t="shared" si="22"/>
        <v>-27</v>
      </c>
      <c r="BA21" s="15">
        <v>112</v>
      </c>
      <c r="BB21" s="15">
        <v>106</v>
      </c>
      <c r="BC21" s="136">
        <f t="shared" si="26"/>
        <v>94.642857142857139</v>
      </c>
      <c r="BD21" s="135">
        <f t="shared" si="23"/>
        <v>-6</v>
      </c>
      <c r="BE21" s="168">
        <v>1986.8686868686868</v>
      </c>
      <c r="BF21" s="168">
        <v>2930.3370786516853</v>
      </c>
      <c r="BG21" s="169">
        <f t="shared" si="31"/>
        <v>147.48519104550931</v>
      </c>
      <c r="BH21" s="134">
        <v>12</v>
      </c>
      <c r="BI21" s="134">
        <v>22</v>
      </c>
      <c r="BJ21" s="136">
        <f t="shared" si="27"/>
        <v>183.33333333333331</v>
      </c>
      <c r="BK21" s="135">
        <f t="shared" si="28"/>
        <v>10</v>
      </c>
      <c r="BL21" s="130">
        <v>8</v>
      </c>
      <c r="BM21" s="134">
        <v>4624.33</v>
      </c>
      <c r="BN21" s="134">
        <v>5487.41</v>
      </c>
      <c r="BO21" s="131">
        <f t="shared" si="29"/>
        <v>118.7</v>
      </c>
      <c r="BP21" s="130">
        <f t="shared" si="30"/>
        <v>863.07999999999993</v>
      </c>
      <c r="BQ21" s="176"/>
      <c r="BR21" s="176"/>
      <c r="BS21" s="176"/>
    </row>
    <row r="22" spans="1:71" s="145" customFormat="1" ht="16.5" customHeight="1" x14ac:dyDescent="0.25">
      <c r="A22" s="147" t="s">
        <v>132</v>
      </c>
      <c r="B22" s="15">
        <v>1153</v>
      </c>
      <c r="C22" s="57">
        <v>976</v>
      </c>
      <c r="D22" s="138">
        <f t="shared" si="0"/>
        <v>84.64874241110148</v>
      </c>
      <c r="E22" s="137">
        <f t="shared" si="1"/>
        <v>-177</v>
      </c>
      <c r="F22" s="15">
        <v>735</v>
      </c>
      <c r="G22" s="15">
        <v>658</v>
      </c>
      <c r="H22" s="138">
        <f t="shared" si="2"/>
        <v>89.523809523809533</v>
      </c>
      <c r="I22" s="137">
        <f t="shared" si="3"/>
        <v>-77</v>
      </c>
      <c r="J22" s="15">
        <v>720</v>
      </c>
      <c r="K22" s="15">
        <v>752</v>
      </c>
      <c r="L22" s="11">
        <f t="shared" si="4"/>
        <v>104.44444444444446</v>
      </c>
      <c r="M22" s="10">
        <f t="shared" si="5"/>
        <v>32</v>
      </c>
      <c r="N22" s="15">
        <v>322</v>
      </c>
      <c r="O22" s="15">
        <v>367</v>
      </c>
      <c r="P22" s="12">
        <f t="shared" si="6"/>
        <v>113.9751552795031</v>
      </c>
      <c r="Q22" s="146">
        <f t="shared" si="7"/>
        <v>45</v>
      </c>
      <c r="R22" s="11">
        <v>44.7</v>
      </c>
      <c r="S22" s="11">
        <v>48.8</v>
      </c>
      <c r="T22" s="139">
        <f t="shared" si="24"/>
        <v>4.0999999999999943</v>
      </c>
      <c r="U22" s="15">
        <v>160</v>
      </c>
      <c r="V22" s="15">
        <v>149</v>
      </c>
      <c r="W22" s="12">
        <f t="shared" si="8"/>
        <v>93.125</v>
      </c>
      <c r="X22" s="10">
        <f t="shared" si="9"/>
        <v>-11</v>
      </c>
      <c r="Y22" s="15">
        <v>3185</v>
      </c>
      <c r="Z22" s="199">
        <v>3528</v>
      </c>
      <c r="AA22" s="11">
        <f t="shared" si="10"/>
        <v>110.76923076923077</v>
      </c>
      <c r="AB22" s="10">
        <f t="shared" si="11"/>
        <v>343</v>
      </c>
      <c r="AC22" s="15">
        <v>1138</v>
      </c>
      <c r="AD22" s="199">
        <v>957</v>
      </c>
      <c r="AE22" s="11">
        <f t="shared" si="12"/>
        <v>84.094903339191561</v>
      </c>
      <c r="AF22" s="10">
        <f t="shared" si="13"/>
        <v>-181</v>
      </c>
      <c r="AG22" s="15">
        <v>984</v>
      </c>
      <c r="AH22" s="199">
        <v>1069</v>
      </c>
      <c r="AI22" s="11">
        <f t="shared" si="14"/>
        <v>108.63821138211382</v>
      </c>
      <c r="AJ22" s="10">
        <f t="shared" si="15"/>
        <v>85</v>
      </c>
      <c r="AK22" s="15">
        <v>344</v>
      </c>
      <c r="AL22" s="15">
        <v>345</v>
      </c>
      <c r="AM22" s="12">
        <f t="shared" si="16"/>
        <v>100.29069767441861</v>
      </c>
      <c r="AN22" s="10">
        <f t="shared" si="17"/>
        <v>1</v>
      </c>
      <c r="AO22" s="16">
        <v>209</v>
      </c>
      <c r="AP22" s="16">
        <v>186</v>
      </c>
      <c r="AQ22" s="14">
        <f t="shared" si="25"/>
        <v>89</v>
      </c>
      <c r="AR22" s="13">
        <f t="shared" si="18"/>
        <v>-23</v>
      </c>
      <c r="AS22" s="198">
        <v>859</v>
      </c>
      <c r="AT22" s="15">
        <v>851</v>
      </c>
      <c r="AU22" s="136">
        <f t="shared" si="19"/>
        <v>99.1</v>
      </c>
      <c r="AV22" s="135">
        <f t="shared" si="20"/>
        <v>-8</v>
      </c>
      <c r="AW22" s="15">
        <v>288</v>
      </c>
      <c r="AX22" s="15">
        <v>302</v>
      </c>
      <c r="AY22" s="136">
        <f t="shared" si="21"/>
        <v>104.86111111111111</v>
      </c>
      <c r="AZ22" s="135">
        <f t="shared" si="22"/>
        <v>14</v>
      </c>
      <c r="BA22" s="15">
        <v>248</v>
      </c>
      <c r="BB22" s="15">
        <v>243</v>
      </c>
      <c r="BC22" s="136">
        <f t="shared" si="26"/>
        <v>97.983870967741936</v>
      </c>
      <c r="BD22" s="135">
        <f t="shared" si="23"/>
        <v>-5</v>
      </c>
      <c r="BE22" s="168">
        <v>2131.1111111111113</v>
      </c>
      <c r="BF22" s="168">
        <v>2550</v>
      </c>
      <c r="BG22" s="169">
        <f t="shared" si="31"/>
        <v>119.65589155370175</v>
      </c>
      <c r="BH22" s="134">
        <v>32</v>
      </c>
      <c r="BI22" s="134">
        <v>58</v>
      </c>
      <c r="BJ22" s="136">
        <f t="shared" si="27"/>
        <v>181.25</v>
      </c>
      <c r="BK22" s="135">
        <f t="shared" si="28"/>
        <v>26</v>
      </c>
      <c r="BL22" s="130">
        <v>1</v>
      </c>
      <c r="BM22" s="134">
        <v>4996.55</v>
      </c>
      <c r="BN22" s="134">
        <v>5692.22</v>
      </c>
      <c r="BO22" s="131">
        <f t="shared" si="29"/>
        <v>113.9</v>
      </c>
      <c r="BP22" s="130">
        <f t="shared" si="30"/>
        <v>695.67000000000007</v>
      </c>
      <c r="BQ22" s="176"/>
      <c r="BR22" s="176"/>
      <c r="BS22" s="176"/>
    </row>
    <row r="23" spans="1:71" s="145" customFormat="1" ht="16.5" customHeight="1" x14ac:dyDescent="0.25">
      <c r="A23" s="147" t="s">
        <v>133</v>
      </c>
      <c r="B23" s="15">
        <v>691</v>
      </c>
      <c r="C23" s="57">
        <v>748</v>
      </c>
      <c r="D23" s="138">
        <f t="shared" si="0"/>
        <v>108.24891461649784</v>
      </c>
      <c r="E23" s="137">
        <f t="shared" si="1"/>
        <v>57</v>
      </c>
      <c r="F23" s="15">
        <v>393</v>
      </c>
      <c r="G23" s="15">
        <v>515</v>
      </c>
      <c r="H23" s="138">
        <f t="shared" si="2"/>
        <v>131.04325699745547</v>
      </c>
      <c r="I23" s="137">
        <f t="shared" si="3"/>
        <v>122</v>
      </c>
      <c r="J23" s="15">
        <v>615</v>
      </c>
      <c r="K23" s="15">
        <v>712</v>
      </c>
      <c r="L23" s="11">
        <f t="shared" si="4"/>
        <v>115.77235772357723</v>
      </c>
      <c r="M23" s="10">
        <f t="shared" si="5"/>
        <v>97</v>
      </c>
      <c r="N23" s="15">
        <v>244</v>
      </c>
      <c r="O23" s="15">
        <v>335</v>
      </c>
      <c r="P23" s="12">
        <f t="shared" si="6"/>
        <v>137.29508196721312</v>
      </c>
      <c r="Q23" s="146">
        <f t="shared" si="7"/>
        <v>91</v>
      </c>
      <c r="R23" s="11">
        <v>39.700000000000003</v>
      </c>
      <c r="S23" s="11">
        <v>47.1</v>
      </c>
      <c r="T23" s="139">
        <f t="shared" si="24"/>
        <v>7.3999999999999986</v>
      </c>
      <c r="U23" s="15">
        <v>99</v>
      </c>
      <c r="V23" s="15">
        <v>91</v>
      </c>
      <c r="W23" s="12">
        <f t="shared" si="8"/>
        <v>91.919191919191917</v>
      </c>
      <c r="X23" s="10">
        <f t="shared" si="9"/>
        <v>-8</v>
      </c>
      <c r="Y23" s="15">
        <v>2721</v>
      </c>
      <c r="Z23" s="199">
        <v>3999</v>
      </c>
      <c r="AA23" s="11">
        <f t="shared" si="10"/>
        <v>146.96802646085999</v>
      </c>
      <c r="AB23" s="10">
        <f t="shared" si="11"/>
        <v>1278</v>
      </c>
      <c r="AC23" s="15">
        <v>673</v>
      </c>
      <c r="AD23" s="199">
        <v>746</v>
      </c>
      <c r="AE23" s="11">
        <f t="shared" si="12"/>
        <v>110.84695393759287</v>
      </c>
      <c r="AF23" s="10">
        <f t="shared" si="13"/>
        <v>73</v>
      </c>
      <c r="AG23" s="15">
        <v>1020</v>
      </c>
      <c r="AH23" s="199">
        <v>1086</v>
      </c>
      <c r="AI23" s="11">
        <f t="shared" si="14"/>
        <v>106.47058823529412</v>
      </c>
      <c r="AJ23" s="10">
        <f t="shared" si="15"/>
        <v>66</v>
      </c>
      <c r="AK23" s="15">
        <v>165</v>
      </c>
      <c r="AL23" s="15">
        <v>209</v>
      </c>
      <c r="AM23" s="12">
        <f t="shared" si="16"/>
        <v>126.66666666666666</v>
      </c>
      <c r="AN23" s="10">
        <f t="shared" si="17"/>
        <v>44</v>
      </c>
      <c r="AO23" s="16">
        <v>158</v>
      </c>
      <c r="AP23" s="16">
        <v>185</v>
      </c>
      <c r="AQ23" s="14">
        <f t="shared" si="25"/>
        <v>117.1</v>
      </c>
      <c r="AR23" s="13">
        <f t="shared" si="18"/>
        <v>27</v>
      </c>
      <c r="AS23" s="198">
        <v>619</v>
      </c>
      <c r="AT23" s="15">
        <v>696</v>
      </c>
      <c r="AU23" s="136">
        <f t="shared" si="19"/>
        <v>112.4</v>
      </c>
      <c r="AV23" s="135">
        <f t="shared" si="20"/>
        <v>77</v>
      </c>
      <c r="AW23" s="15">
        <v>169</v>
      </c>
      <c r="AX23" s="15">
        <v>233</v>
      </c>
      <c r="AY23" s="136">
        <f t="shared" si="21"/>
        <v>137.8698224852071</v>
      </c>
      <c r="AZ23" s="135">
        <f t="shared" si="22"/>
        <v>64</v>
      </c>
      <c r="BA23" s="15">
        <v>160</v>
      </c>
      <c r="BB23" s="15">
        <v>219</v>
      </c>
      <c r="BC23" s="136">
        <f t="shared" si="26"/>
        <v>136.875</v>
      </c>
      <c r="BD23" s="135">
        <f t="shared" si="23"/>
        <v>59</v>
      </c>
      <c r="BE23" s="168">
        <v>2345.3333333333335</v>
      </c>
      <c r="BF23" s="168">
        <v>2802.9268292682927</v>
      </c>
      <c r="BG23" s="169">
        <f t="shared" si="31"/>
        <v>119.5108085247993</v>
      </c>
      <c r="BH23" s="134">
        <v>10</v>
      </c>
      <c r="BI23" s="134">
        <v>10</v>
      </c>
      <c r="BJ23" s="136">
        <f t="shared" si="27"/>
        <v>100</v>
      </c>
      <c r="BK23" s="135">
        <f t="shared" si="28"/>
        <v>0</v>
      </c>
      <c r="BL23" s="130">
        <v>1</v>
      </c>
      <c r="BM23" s="134">
        <v>4072.3</v>
      </c>
      <c r="BN23" s="134">
        <v>5605.3</v>
      </c>
      <c r="BO23" s="131">
        <f t="shared" si="29"/>
        <v>137.6</v>
      </c>
      <c r="BP23" s="130">
        <f t="shared" si="30"/>
        <v>1533</v>
      </c>
      <c r="BQ23" s="176"/>
      <c r="BR23" s="176"/>
      <c r="BS23" s="176"/>
    </row>
    <row r="24" spans="1:71" s="145" customFormat="1" ht="16.5" customHeight="1" x14ac:dyDescent="0.25">
      <c r="A24" s="147" t="s">
        <v>134</v>
      </c>
      <c r="B24" s="15">
        <v>2445</v>
      </c>
      <c r="C24" s="57">
        <v>2101</v>
      </c>
      <c r="D24" s="138">
        <f t="shared" si="0"/>
        <v>85.930470347648253</v>
      </c>
      <c r="E24" s="137">
        <f t="shared" si="1"/>
        <v>-344</v>
      </c>
      <c r="F24" s="15">
        <v>1853</v>
      </c>
      <c r="G24" s="15">
        <v>1555</v>
      </c>
      <c r="H24" s="138">
        <f t="shared" si="2"/>
        <v>83.917970858068003</v>
      </c>
      <c r="I24" s="137">
        <f t="shared" si="3"/>
        <v>-298</v>
      </c>
      <c r="J24" s="15">
        <v>1937</v>
      </c>
      <c r="K24" s="15">
        <v>1958</v>
      </c>
      <c r="L24" s="11">
        <f t="shared" si="4"/>
        <v>101.08415074858029</v>
      </c>
      <c r="M24" s="10">
        <f t="shared" si="5"/>
        <v>21</v>
      </c>
      <c r="N24" s="15">
        <v>794</v>
      </c>
      <c r="O24" s="15">
        <v>936</v>
      </c>
      <c r="P24" s="12">
        <f t="shared" si="6"/>
        <v>117.88413098236776</v>
      </c>
      <c r="Q24" s="146">
        <f t="shared" si="7"/>
        <v>142</v>
      </c>
      <c r="R24" s="11">
        <v>41</v>
      </c>
      <c r="S24" s="11">
        <v>47.8</v>
      </c>
      <c r="T24" s="139">
        <f t="shared" si="24"/>
        <v>6.7999999999999972</v>
      </c>
      <c r="U24" s="15">
        <v>304</v>
      </c>
      <c r="V24" s="15">
        <v>275</v>
      </c>
      <c r="W24" s="12">
        <f t="shared" si="8"/>
        <v>90.460526315789465</v>
      </c>
      <c r="X24" s="10">
        <f t="shared" si="9"/>
        <v>-29</v>
      </c>
      <c r="Y24" s="143">
        <v>9414</v>
      </c>
      <c r="Z24" s="199">
        <v>9922</v>
      </c>
      <c r="AA24" s="138">
        <f t="shared" si="10"/>
        <v>105.39621839813044</v>
      </c>
      <c r="AB24" s="137">
        <f t="shared" si="11"/>
        <v>508</v>
      </c>
      <c r="AC24" s="143">
        <v>2404</v>
      </c>
      <c r="AD24" s="199">
        <v>2058</v>
      </c>
      <c r="AE24" s="138">
        <f t="shared" si="12"/>
        <v>85.607321131447591</v>
      </c>
      <c r="AF24" s="137">
        <f t="shared" si="13"/>
        <v>-346</v>
      </c>
      <c r="AG24" s="143">
        <v>4651</v>
      </c>
      <c r="AH24" s="199">
        <v>5364</v>
      </c>
      <c r="AI24" s="11">
        <f t="shared" si="14"/>
        <v>115.33003655127929</v>
      </c>
      <c r="AJ24" s="10">
        <f t="shared" si="15"/>
        <v>713</v>
      </c>
      <c r="AK24" s="15">
        <v>668</v>
      </c>
      <c r="AL24" s="15">
        <v>758</v>
      </c>
      <c r="AM24" s="12">
        <f t="shared" si="16"/>
        <v>113.47305389221556</v>
      </c>
      <c r="AN24" s="10">
        <f t="shared" si="17"/>
        <v>90</v>
      </c>
      <c r="AO24" s="16">
        <v>523</v>
      </c>
      <c r="AP24" s="16">
        <v>523</v>
      </c>
      <c r="AQ24" s="14">
        <f t="shared" si="25"/>
        <v>100</v>
      </c>
      <c r="AR24" s="13">
        <f t="shared" si="18"/>
        <v>0</v>
      </c>
      <c r="AS24" s="198">
        <v>2524</v>
      </c>
      <c r="AT24" s="15">
        <v>2599</v>
      </c>
      <c r="AU24" s="136">
        <f t="shared" si="19"/>
        <v>103</v>
      </c>
      <c r="AV24" s="135">
        <f t="shared" si="20"/>
        <v>75</v>
      </c>
      <c r="AW24" s="15">
        <v>540</v>
      </c>
      <c r="AX24" s="15">
        <v>495</v>
      </c>
      <c r="AY24" s="136">
        <f t="shared" si="21"/>
        <v>91.666666666666657</v>
      </c>
      <c r="AZ24" s="135">
        <f t="shared" si="22"/>
        <v>-45</v>
      </c>
      <c r="BA24" s="15">
        <v>438</v>
      </c>
      <c r="BB24" s="15">
        <v>396</v>
      </c>
      <c r="BC24" s="136">
        <f t="shared" si="26"/>
        <v>90.410958904109577</v>
      </c>
      <c r="BD24" s="135">
        <f t="shared" si="23"/>
        <v>-42</v>
      </c>
      <c r="BE24" s="168">
        <v>2657.077625570776</v>
      </c>
      <c r="BF24" s="168">
        <v>2986.2637362637361</v>
      </c>
      <c r="BG24" s="169">
        <f t="shared" si="31"/>
        <v>112.38902874063554</v>
      </c>
      <c r="BH24" s="134">
        <v>212</v>
      </c>
      <c r="BI24" s="134">
        <v>235</v>
      </c>
      <c r="BJ24" s="136">
        <f t="shared" si="27"/>
        <v>110.84905660377358</v>
      </c>
      <c r="BK24" s="135">
        <f t="shared" si="28"/>
        <v>23</v>
      </c>
      <c r="BL24" s="130">
        <v>11</v>
      </c>
      <c r="BM24" s="134">
        <v>5777.2</v>
      </c>
      <c r="BN24" s="134">
        <v>7278.19</v>
      </c>
      <c r="BO24" s="131">
        <f t="shared" si="29"/>
        <v>126</v>
      </c>
      <c r="BP24" s="130">
        <f t="shared" si="30"/>
        <v>1500.9899999999998</v>
      </c>
      <c r="BQ24" s="176"/>
      <c r="BR24" s="176"/>
      <c r="BS24" s="176"/>
    </row>
    <row r="25" spans="1:71" s="145" customFormat="1" ht="16.5" customHeight="1" x14ac:dyDescent="0.25">
      <c r="A25" s="147" t="s">
        <v>135</v>
      </c>
      <c r="B25" s="15">
        <v>3489</v>
      </c>
      <c r="C25" s="57">
        <v>2954</v>
      </c>
      <c r="D25" s="138">
        <f t="shared" si="0"/>
        <v>84.666093436514757</v>
      </c>
      <c r="E25" s="137">
        <f t="shared" si="1"/>
        <v>-535</v>
      </c>
      <c r="F25" s="15">
        <v>2404</v>
      </c>
      <c r="G25" s="15">
        <v>1910</v>
      </c>
      <c r="H25" s="138">
        <f t="shared" si="2"/>
        <v>79.45091514143094</v>
      </c>
      <c r="I25" s="137">
        <f t="shared" si="3"/>
        <v>-494</v>
      </c>
      <c r="J25" s="15">
        <v>4590</v>
      </c>
      <c r="K25" s="15">
        <v>4296</v>
      </c>
      <c r="L25" s="11">
        <f t="shared" si="4"/>
        <v>93.59477124183006</v>
      </c>
      <c r="M25" s="10">
        <f t="shared" si="5"/>
        <v>-294</v>
      </c>
      <c r="N25" s="15">
        <v>3211</v>
      </c>
      <c r="O25" s="15">
        <v>3130</v>
      </c>
      <c r="P25" s="12">
        <f t="shared" si="6"/>
        <v>97.477421364061044</v>
      </c>
      <c r="Q25" s="146">
        <f t="shared" si="7"/>
        <v>-81</v>
      </c>
      <c r="R25" s="11">
        <v>70</v>
      </c>
      <c r="S25" s="11">
        <v>72.900000000000006</v>
      </c>
      <c r="T25" s="139">
        <f t="shared" si="24"/>
        <v>2.9000000000000057</v>
      </c>
      <c r="U25" s="15">
        <v>326</v>
      </c>
      <c r="V25" s="15">
        <v>339</v>
      </c>
      <c r="W25" s="12">
        <f t="shared" si="8"/>
        <v>103.98773006134969</v>
      </c>
      <c r="X25" s="10">
        <f t="shared" si="9"/>
        <v>13</v>
      </c>
      <c r="Y25" s="143">
        <v>18349</v>
      </c>
      <c r="Z25" s="199">
        <v>16780</v>
      </c>
      <c r="AA25" s="138">
        <f t="shared" si="10"/>
        <v>91.449125292931498</v>
      </c>
      <c r="AB25" s="137">
        <f t="shared" si="11"/>
        <v>-1569</v>
      </c>
      <c r="AC25" s="143">
        <v>3358</v>
      </c>
      <c r="AD25" s="199">
        <v>2904</v>
      </c>
      <c r="AE25" s="138">
        <f t="shared" si="12"/>
        <v>86.480047647409179</v>
      </c>
      <c r="AF25" s="137">
        <f t="shared" si="13"/>
        <v>-454</v>
      </c>
      <c r="AG25" s="143">
        <v>6416</v>
      </c>
      <c r="AH25" s="199">
        <v>6594</v>
      </c>
      <c r="AI25" s="11">
        <f t="shared" si="14"/>
        <v>102.77431421446383</v>
      </c>
      <c r="AJ25" s="10">
        <f t="shared" si="15"/>
        <v>178</v>
      </c>
      <c r="AK25" s="15">
        <v>1588</v>
      </c>
      <c r="AL25" s="15">
        <v>1361</v>
      </c>
      <c r="AM25" s="12">
        <f t="shared" si="16"/>
        <v>85.705289672544083</v>
      </c>
      <c r="AN25" s="10">
        <f t="shared" si="17"/>
        <v>-227</v>
      </c>
      <c r="AO25" s="16">
        <v>1116</v>
      </c>
      <c r="AP25" s="16">
        <v>1118</v>
      </c>
      <c r="AQ25" s="14">
        <f t="shared" si="25"/>
        <v>100.2</v>
      </c>
      <c r="AR25" s="13">
        <f t="shared" si="18"/>
        <v>2</v>
      </c>
      <c r="AS25" s="198">
        <v>5522</v>
      </c>
      <c r="AT25" s="15">
        <v>5524</v>
      </c>
      <c r="AU25" s="136">
        <f t="shared" si="19"/>
        <v>100</v>
      </c>
      <c r="AV25" s="135">
        <f t="shared" si="20"/>
        <v>2</v>
      </c>
      <c r="AW25" s="15">
        <v>1001</v>
      </c>
      <c r="AX25" s="15">
        <v>920</v>
      </c>
      <c r="AY25" s="136">
        <f t="shared" si="21"/>
        <v>91.908091908091905</v>
      </c>
      <c r="AZ25" s="135">
        <f t="shared" si="22"/>
        <v>-81</v>
      </c>
      <c r="BA25" s="15">
        <v>716</v>
      </c>
      <c r="BB25" s="15">
        <v>693</v>
      </c>
      <c r="BC25" s="136">
        <f t="shared" si="26"/>
        <v>96.787709497206706</v>
      </c>
      <c r="BD25" s="135">
        <f t="shared" si="23"/>
        <v>-23</v>
      </c>
      <c r="BE25" s="168">
        <v>1937.6213592233009</v>
      </c>
      <c r="BF25" s="168">
        <v>2636.9913686806412</v>
      </c>
      <c r="BG25" s="169">
        <f t="shared" si="31"/>
        <v>136.09425578058679</v>
      </c>
      <c r="BH25" s="134">
        <v>334</v>
      </c>
      <c r="BI25" s="134">
        <v>416</v>
      </c>
      <c r="BJ25" s="136">
        <f t="shared" si="27"/>
        <v>124.55089820359282</v>
      </c>
      <c r="BK25" s="135">
        <f t="shared" si="28"/>
        <v>82</v>
      </c>
      <c r="BL25" s="130">
        <v>7</v>
      </c>
      <c r="BM25" s="134">
        <v>5530.97</v>
      </c>
      <c r="BN25" s="134">
        <v>6445.89</v>
      </c>
      <c r="BO25" s="131">
        <f t="shared" si="29"/>
        <v>116.5</v>
      </c>
      <c r="BP25" s="130">
        <f t="shared" si="30"/>
        <v>914.92000000000007</v>
      </c>
      <c r="BQ25" s="176"/>
      <c r="BR25" s="176"/>
      <c r="BS25" s="176"/>
    </row>
    <row r="26" spans="1:71" s="145" customFormat="1" ht="16.5" customHeight="1" x14ac:dyDescent="0.25">
      <c r="A26" s="147" t="s">
        <v>136</v>
      </c>
      <c r="B26" s="15">
        <v>5545</v>
      </c>
      <c r="C26" s="57">
        <v>5532</v>
      </c>
      <c r="D26" s="138">
        <f t="shared" si="0"/>
        <v>99.765554553651938</v>
      </c>
      <c r="E26" s="137">
        <f t="shared" si="1"/>
        <v>-13</v>
      </c>
      <c r="F26" s="15">
        <v>3719</v>
      </c>
      <c r="G26" s="15">
        <v>3575</v>
      </c>
      <c r="H26" s="138">
        <f t="shared" si="2"/>
        <v>96.127991395536441</v>
      </c>
      <c r="I26" s="137">
        <f t="shared" si="3"/>
        <v>-144</v>
      </c>
      <c r="J26" s="15">
        <v>4548</v>
      </c>
      <c r="K26" s="15">
        <v>4767</v>
      </c>
      <c r="L26" s="11">
        <f t="shared" si="4"/>
        <v>104.81530343007917</v>
      </c>
      <c r="M26" s="10">
        <f t="shared" si="5"/>
        <v>219</v>
      </c>
      <c r="N26" s="15">
        <v>2786</v>
      </c>
      <c r="O26" s="15">
        <v>2902</v>
      </c>
      <c r="P26" s="12">
        <f t="shared" si="6"/>
        <v>104.16367552045944</v>
      </c>
      <c r="Q26" s="146">
        <f t="shared" si="7"/>
        <v>116</v>
      </c>
      <c r="R26" s="11">
        <v>61.3</v>
      </c>
      <c r="S26" s="11">
        <v>60.9</v>
      </c>
      <c r="T26" s="139">
        <f t="shared" si="24"/>
        <v>-0.39999999999999858</v>
      </c>
      <c r="U26" s="15">
        <v>439</v>
      </c>
      <c r="V26" s="15">
        <v>418</v>
      </c>
      <c r="W26" s="12">
        <f t="shared" si="8"/>
        <v>95.216400911161742</v>
      </c>
      <c r="X26" s="10">
        <f t="shared" si="9"/>
        <v>-21</v>
      </c>
      <c r="Y26" s="143">
        <v>26125</v>
      </c>
      <c r="Z26" s="199">
        <v>29009</v>
      </c>
      <c r="AA26" s="138">
        <f t="shared" si="10"/>
        <v>111.03923444976076</v>
      </c>
      <c r="AB26" s="137">
        <f t="shared" si="11"/>
        <v>2884</v>
      </c>
      <c r="AC26" s="143">
        <v>5453</v>
      </c>
      <c r="AD26" s="199">
        <v>5420</v>
      </c>
      <c r="AE26" s="138">
        <f t="shared" si="12"/>
        <v>99.394828534751511</v>
      </c>
      <c r="AF26" s="137">
        <f t="shared" si="13"/>
        <v>-33</v>
      </c>
      <c r="AG26" s="143">
        <v>8634</v>
      </c>
      <c r="AH26" s="199">
        <v>13854</v>
      </c>
      <c r="AI26" s="11">
        <f t="shared" si="14"/>
        <v>160.45865184155664</v>
      </c>
      <c r="AJ26" s="10">
        <f t="shared" si="15"/>
        <v>5220</v>
      </c>
      <c r="AK26" s="15">
        <v>746</v>
      </c>
      <c r="AL26" s="15">
        <v>647</v>
      </c>
      <c r="AM26" s="12">
        <f t="shared" si="16"/>
        <v>86.729222520107243</v>
      </c>
      <c r="AN26" s="10">
        <f t="shared" si="17"/>
        <v>-99</v>
      </c>
      <c r="AO26" s="16">
        <v>2398</v>
      </c>
      <c r="AP26" s="16">
        <v>2400</v>
      </c>
      <c r="AQ26" s="14">
        <f t="shared" si="25"/>
        <v>100.1</v>
      </c>
      <c r="AR26" s="13">
        <f t="shared" si="18"/>
        <v>2</v>
      </c>
      <c r="AS26" s="198">
        <v>13696</v>
      </c>
      <c r="AT26" s="15">
        <v>13768</v>
      </c>
      <c r="AU26" s="136">
        <f t="shared" si="19"/>
        <v>100.5</v>
      </c>
      <c r="AV26" s="135">
        <f t="shared" si="20"/>
        <v>72</v>
      </c>
      <c r="AW26" s="15">
        <v>1906</v>
      </c>
      <c r="AX26" s="15">
        <v>1824</v>
      </c>
      <c r="AY26" s="136">
        <f t="shared" si="21"/>
        <v>95.697796432318995</v>
      </c>
      <c r="AZ26" s="135">
        <f t="shared" si="22"/>
        <v>-82</v>
      </c>
      <c r="BA26" s="15">
        <v>1441</v>
      </c>
      <c r="BB26" s="15">
        <v>1434</v>
      </c>
      <c r="BC26" s="136">
        <f t="shared" si="26"/>
        <v>99.514226231783482</v>
      </c>
      <c r="BD26" s="135">
        <f t="shared" si="23"/>
        <v>-7</v>
      </c>
      <c r="BE26" s="168">
        <v>2904.5742434904992</v>
      </c>
      <c r="BF26" s="168">
        <v>3783.2986832986835</v>
      </c>
      <c r="BG26" s="169">
        <f t="shared" si="31"/>
        <v>130.25312373328075</v>
      </c>
      <c r="BH26" s="134">
        <v>1787</v>
      </c>
      <c r="BI26" s="134">
        <v>1927</v>
      </c>
      <c r="BJ26" s="136">
        <f t="shared" si="27"/>
        <v>107.83435926133184</v>
      </c>
      <c r="BK26" s="135">
        <f t="shared" si="28"/>
        <v>140</v>
      </c>
      <c r="BL26" s="130">
        <v>570</v>
      </c>
      <c r="BM26" s="134">
        <v>5307.21</v>
      </c>
      <c r="BN26" s="134">
        <v>5823.37</v>
      </c>
      <c r="BO26" s="131">
        <f t="shared" si="29"/>
        <v>109.7</v>
      </c>
      <c r="BP26" s="130">
        <f t="shared" si="30"/>
        <v>516.15999999999985</v>
      </c>
      <c r="BQ26" s="176"/>
      <c r="BR26" s="176"/>
      <c r="BS26" s="176"/>
    </row>
    <row r="27" spans="1:71" s="145" customFormat="1" ht="16.5" customHeight="1" x14ac:dyDescent="0.25">
      <c r="A27" s="147" t="s">
        <v>137</v>
      </c>
      <c r="B27" s="15">
        <v>1777</v>
      </c>
      <c r="C27" s="57">
        <v>1636</v>
      </c>
      <c r="D27" s="138">
        <f t="shared" si="0"/>
        <v>92.065278559369716</v>
      </c>
      <c r="E27" s="137">
        <f t="shared" si="1"/>
        <v>-141</v>
      </c>
      <c r="F27" s="15">
        <v>1135</v>
      </c>
      <c r="G27" s="15">
        <v>1097</v>
      </c>
      <c r="H27" s="138">
        <f t="shared" si="2"/>
        <v>96.651982378854626</v>
      </c>
      <c r="I27" s="137">
        <f t="shared" si="3"/>
        <v>-38</v>
      </c>
      <c r="J27" s="15">
        <v>2095</v>
      </c>
      <c r="K27" s="15">
        <v>2242</v>
      </c>
      <c r="L27" s="11">
        <f t="shared" si="4"/>
        <v>107.01670644391407</v>
      </c>
      <c r="M27" s="10">
        <f t="shared" si="5"/>
        <v>147</v>
      </c>
      <c r="N27" s="15">
        <v>1492</v>
      </c>
      <c r="O27" s="15">
        <v>1626</v>
      </c>
      <c r="P27" s="12">
        <f t="shared" si="6"/>
        <v>108.98123324396782</v>
      </c>
      <c r="Q27" s="146">
        <f t="shared" si="7"/>
        <v>134</v>
      </c>
      <c r="R27" s="11">
        <v>71.2</v>
      </c>
      <c r="S27" s="11">
        <v>72.5</v>
      </c>
      <c r="T27" s="139">
        <f t="shared" si="24"/>
        <v>1.2999999999999972</v>
      </c>
      <c r="U27" s="15">
        <v>231</v>
      </c>
      <c r="V27" s="15">
        <v>183</v>
      </c>
      <c r="W27" s="12">
        <f t="shared" si="8"/>
        <v>79.220779220779221</v>
      </c>
      <c r="X27" s="10">
        <f t="shared" si="9"/>
        <v>-48</v>
      </c>
      <c r="Y27" s="15">
        <v>7802</v>
      </c>
      <c r="Z27" s="199">
        <v>7026</v>
      </c>
      <c r="AA27" s="11">
        <f t="shared" si="10"/>
        <v>90.053832350679315</v>
      </c>
      <c r="AB27" s="10">
        <f t="shared" si="11"/>
        <v>-776</v>
      </c>
      <c r="AC27" s="15">
        <v>1760</v>
      </c>
      <c r="AD27" s="199">
        <v>1612</v>
      </c>
      <c r="AE27" s="11">
        <f t="shared" si="12"/>
        <v>91.590909090909093</v>
      </c>
      <c r="AF27" s="10">
        <f t="shared" si="13"/>
        <v>-148</v>
      </c>
      <c r="AG27" s="15">
        <v>3244</v>
      </c>
      <c r="AH27" s="199">
        <v>2707</v>
      </c>
      <c r="AI27" s="11">
        <f t="shared" si="14"/>
        <v>83.446362515413071</v>
      </c>
      <c r="AJ27" s="10">
        <f t="shared" si="15"/>
        <v>-537</v>
      </c>
      <c r="AK27" s="15">
        <v>425</v>
      </c>
      <c r="AL27" s="15">
        <v>465</v>
      </c>
      <c r="AM27" s="12">
        <f t="shared" si="16"/>
        <v>109.41176470588236</v>
      </c>
      <c r="AN27" s="10">
        <f t="shared" si="17"/>
        <v>40</v>
      </c>
      <c r="AO27" s="16">
        <v>443</v>
      </c>
      <c r="AP27" s="16">
        <v>443</v>
      </c>
      <c r="AQ27" s="14">
        <f t="shared" si="25"/>
        <v>100</v>
      </c>
      <c r="AR27" s="13">
        <f t="shared" si="18"/>
        <v>0</v>
      </c>
      <c r="AS27" s="198">
        <v>3010</v>
      </c>
      <c r="AT27" s="15">
        <v>3131</v>
      </c>
      <c r="AU27" s="136">
        <f t="shared" si="19"/>
        <v>104</v>
      </c>
      <c r="AV27" s="135">
        <f t="shared" si="20"/>
        <v>121</v>
      </c>
      <c r="AW27" s="15">
        <v>530</v>
      </c>
      <c r="AX27" s="15">
        <v>476</v>
      </c>
      <c r="AY27" s="136">
        <f t="shared" si="21"/>
        <v>89.811320754716988</v>
      </c>
      <c r="AZ27" s="135">
        <f t="shared" si="22"/>
        <v>-54</v>
      </c>
      <c r="BA27" s="15">
        <v>397</v>
      </c>
      <c r="BB27" s="15">
        <v>385</v>
      </c>
      <c r="BC27" s="136">
        <f t="shared" si="26"/>
        <v>96.977329974811084</v>
      </c>
      <c r="BD27" s="135">
        <f t="shared" si="23"/>
        <v>-12</v>
      </c>
      <c r="BE27" s="168">
        <v>2122.0873786407765</v>
      </c>
      <c r="BF27" s="168">
        <v>2624.1847826086955</v>
      </c>
      <c r="BG27" s="169">
        <f t="shared" si="31"/>
        <v>123.66054334150552</v>
      </c>
      <c r="BH27" s="134">
        <v>400</v>
      </c>
      <c r="BI27" s="134">
        <v>516</v>
      </c>
      <c r="BJ27" s="136">
        <f t="shared" si="27"/>
        <v>129</v>
      </c>
      <c r="BK27" s="135">
        <f t="shared" si="28"/>
        <v>116</v>
      </c>
      <c r="BL27" s="130">
        <v>2</v>
      </c>
      <c r="BM27" s="134">
        <v>6178.95</v>
      </c>
      <c r="BN27" s="134">
        <v>7333.89</v>
      </c>
      <c r="BO27" s="131">
        <f t="shared" si="29"/>
        <v>118.7</v>
      </c>
      <c r="BP27" s="130">
        <f t="shared" si="30"/>
        <v>1154.9400000000005</v>
      </c>
      <c r="BQ27" s="176"/>
      <c r="BR27" s="176"/>
      <c r="BS27" s="176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2019-11-13T08:02:21Z</cp:lastPrinted>
  <dcterms:created xsi:type="dcterms:W3CDTF">2017-11-17T08:56:41Z</dcterms:created>
  <dcterms:modified xsi:type="dcterms:W3CDTF">2019-12-16T07:30:58Z</dcterms:modified>
</cp:coreProperties>
</file>