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65" tabRatio="573" activeTab="3"/>
  </bookViews>
  <sheets>
    <sheet name="1 " sheetId="1" r:id="rId1"/>
    <sheet name="2" sheetId="2" r:id="rId2"/>
    <sheet name="3" sheetId="3" r:id="rId3"/>
    <sheet name="4" sheetId="4" r:id="rId4"/>
    <sheet name="5" sheetId="5" r:id="rId5"/>
    <sheet name="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'3'!#REF!</definedName>
    <definedName name="ACwvu.форма7." localSheetId="3" hidden="1">'4'!#REF!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 localSheetId="5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 localSheetId="5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2">'[4]Sheet3'!$A$3</definedName>
    <definedName name="hjj" localSheetId="3">'[4]Sheet3'!$A$3</definedName>
    <definedName name="hjj" localSheetId="4">'[5]Sheet3'!$A$3</definedName>
    <definedName name="hjj">'[6]Sheet3'!$A$3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 localSheetId="5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'2'!$B:$B</definedName>
    <definedName name="_xlnm.Print_Titles" localSheetId="2">'3'!$A:$A</definedName>
    <definedName name="_xlnm.Print_Titles" localSheetId="3">'4'!$A:$A</definedName>
    <definedName name="_xlnm.Print_Titles" localSheetId="5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 '!#REF!</definedName>
    <definedName name="_xlnm.Print_Area" localSheetId="1">'2'!$B$1:$F$26</definedName>
    <definedName name="_xlnm.Print_Area" localSheetId="2">'3'!$A$1:$E$25</definedName>
    <definedName name="_xlnm.Print_Area" localSheetId="3">'4'!$A$1:$E$15</definedName>
    <definedName name="_xlnm.Print_Area" localSheetId="4">'5'!$A$1:$E$29</definedName>
    <definedName name="_xlnm.Print_Area" localSheetId="5">'6'!$A$1:$BM$27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 localSheetId="2">'[7]Sheet3'!$A$2</definedName>
    <definedName name="ц" localSheetId="3">'[7]Sheet3'!$A$2</definedName>
    <definedName name="ц" localSheetId="4">'[8]Sheet3'!$A$2</definedName>
    <definedName name="ц">'[9]Sheet3'!$A$2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<sst xmlns="http://schemas.openxmlformats.org/spreadsheetml/2006/main" count="252" uniqueCount="129">
  <si>
    <t>Показник</t>
  </si>
  <si>
    <t>зміна значення</t>
  </si>
  <si>
    <t>%</t>
  </si>
  <si>
    <t xml:space="preserve"> </t>
  </si>
  <si>
    <t>з них зареєстровано з початку року</t>
  </si>
  <si>
    <t>Питома вага працевлаштованих до набуття статусу, %</t>
  </si>
  <si>
    <t xml:space="preserve"> 2017 р.</t>
  </si>
  <si>
    <t>х</t>
  </si>
  <si>
    <t>Середній розмір заробітної плати у вакансіях, грн.</t>
  </si>
  <si>
    <t>Кількість претендентів на одну вакансію, особи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</si>
  <si>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</si>
  <si>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</si>
  <si>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</si>
  <si>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</si>
  <si>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</si>
  <si>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</si>
  <si>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</si>
  <si>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</si>
  <si>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</si>
  <si>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                                                                       (за формою 3-ПН), одиниць</t>
  </si>
  <si>
    <t>у порівнянні з минулим роком</t>
  </si>
  <si>
    <t>Усього</t>
  </si>
  <si>
    <t xml:space="preserve"> + (-)</t>
  </si>
  <si>
    <t>з інших   джерел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</si>
  <si>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</si>
  <si>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</si>
  <si>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</si>
  <si>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</si>
  <si>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</si>
  <si>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</si>
  <si>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</si>
  <si>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</si>
  <si>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</si>
  <si>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</si>
  <si>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</si>
  <si>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</si>
  <si>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</si>
  <si>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</si>
  <si>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</si>
  <si>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</si>
  <si>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</si>
  <si>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</si>
  <si>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</si>
  <si>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</si>
  <si>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</si>
  <si>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</si>
  <si>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</si>
  <si>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</si>
  <si>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</si>
  <si>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</si>
  <si>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</si>
  <si>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</si>
  <si>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</si>
  <si>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</si>
  <si>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</si>
  <si>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</si>
  <si>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Все населення</t>
  </si>
  <si>
    <t xml:space="preserve"> 2016 р.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</si>
  <si>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</si>
  <si>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</si>
  <si>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</si>
  <si>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</si>
  <si>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</si>
  <si>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</si>
  <si>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</si>
  <si>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</si>
  <si>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</si>
  <si>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</si>
  <si>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</si>
  <si>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>За даними Головного управління статистики у Волинській області</t>
  </si>
  <si>
    <t>Любомльський РЦЗ</t>
  </si>
  <si>
    <t>Маневицький РЦЗ</t>
  </si>
  <si>
    <t xml:space="preserve">Старовижівський РЦЗ   </t>
  </si>
  <si>
    <t>Турійський РЦЗ</t>
  </si>
  <si>
    <t>Вол.-Волинський МРЦЗ</t>
  </si>
  <si>
    <t>Ковельський МРЦЗ</t>
  </si>
  <si>
    <t>Луцький  МЦЗ</t>
  </si>
  <si>
    <t xml:space="preserve">  з них в ЦПТО, осіб</t>
  </si>
  <si>
    <t>Всього отримали ваучер на навчання, осіб</t>
  </si>
  <si>
    <t>Інформація про вакансії, отримані з інших джерел, одиниць</t>
  </si>
  <si>
    <t>Волинська область</t>
  </si>
  <si>
    <t>Горохівська районна філія  ВОЦЗ</t>
  </si>
  <si>
    <t>Іваничівська районна філія  ВОЦЗ</t>
  </si>
  <si>
    <t>К.Каширська районна філія  ВОЦЗ</t>
  </si>
  <si>
    <t>Ківерцівська районна філія  ВОЦЗ</t>
  </si>
  <si>
    <t>Локачинська районна філія  ВОЦЗ</t>
  </si>
  <si>
    <t>Луцька районна філія  ВОЦЗ</t>
  </si>
  <si>
    <t>Любешівська районна філія  ВОЦЗ</t>
  </si>
  <si>
    <t>Ратнівська районна філія  ВОЦЗ</t>
  </si>
  <si>
    <t>Рожищенська районна філія  ВОЦЗ</t>
  </si>
  <si>
    <t>Шацька районна філія  ВОЦЗ</t>
  </si>
  <si>
    <t>Нововолинська міська філія  ВОЦЗ</t>
  </si>
  <si>
    <t xml:space="preserve"> + (-)                            осіб</t>
  </si>
  <si>
    <t>Мали статус безробітного, осіб</t>
  </si>
  <si>
    <t>Отримали роботу (у т.ч. до набуття статусу безробітного),  осіб</t>
  </si>
  <si>
    <t>з них працевлаштовано до набуття статусу,                                      осіб</t>
  </si>
  <si>
    <t>Працевлаштовано шляхом одноразової виплати допомоги по безробіттю, осіб</t>
  </si>
  <si>
    <t>Проходили професійне навчання безробітні, осіб</t>
  </si>
  <si>
    <t>Брали участь у громадських та інших роботах тимчасового характеру,  осіб</t>
  </si>
  <si>
    <t>Кількість роботодавців, які надали інформацію          про вакансії, одиниць</t>
  </si>
  <si>
    <t xml:space="preserve"> + (-)                        осіб</t>
  </si>
  <si>
    <t>Отримували допомогу по безробіттю,                                                            осіб</t>
  </si>
  <si>
    <t>Надання послуг Волинською обласною службою зайнятості</t>
  </si>
  <si>
    <t>Діяльність Волинської обласної служби зайнятості</t>
  </si>
  <si>
    <t>Кількість вакансій по формі 3-ПН, одиниць</t>
  </si>
  <si>
    <t>Волинська</t>
  </si>
  <si>
    <t>Усього мали статус протягом періоду, осіб</t>
  </si>
  <si>
    <t>з них отримали статус протягом звітного періоду, осіб</t>
  </si>
  <si>
    <t>Працевлаштовано до набуття статусу  безробітного, осіб</t>
  </si>
  <si>
    <t xml:space="preserve">з них, особи </t>
  </si>
  <si>
    <t>Середній розмір допомоги по безробіттю у лютому, грн.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</si>
  <si>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</si>
  <si>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</si>
  <si>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>Працевлаштовано з компенсацією витрат роботодавцю єдиного внеску, осіб</t>
  </si>
  <si>
    <t xml:space="preserve">Економічна активність населення у середньому за 2016 - 2017 рр.        </t>
  </si>
  <si>
    <t xml:space="preserve"> - 2 особи</t>
  </si>
  <si>
    <t xml:space="preserve">Інформація щодо запланованого масового вивільнення працівників                                                                         </t>
  </si>
  <si>
    <t xml:space="preserve">Інформація щодо запланованого масового вивільнення працівників   </t>
  </si>
  <si>
    <t>січень-травень           2018 р.</t>
  </si>
  <si>
    <t>січень-травень           2017 р.</t>
  </si>
  <si>
    <t>за січень-травень 2017-2018 рр.</t>
  </si>
  <si>
    <t>Станом на 1 червня</t>
  </si>
  <si>
    <t>у січні-травні 2017 - 2018 рр.</t>
  </si>
  <si>
    <t>Середній розмір допомоги по безробіттю у травні, грн.</t>
  </si>
  <si>
    <t>Середній розмір допомоги по безробіттю,                                      у травні, грн.</t>
  </si>
  <si>
    <t xml:space="preserve"> + 2,2 в.п.</t>
  </si>
  <si>
    <t xml:space="preserve"> + 24 особи</t>
  </si>
  <si>
    <t xml:space="preserve">  + 238,6 грн.</t>
  </si>
  <si>
    <t xml:space="preserve"> +996 грн.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</si>
</sst>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;[Red]#,##0"/>
    <numFmt numFmtId="167" formatCode="#,##0.000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i/>
      <sz val="18"/>
      <name val="Times New Roman Cyr"/>
      <family val="0"/>
    </font>
    <font>
      <sz val="14"/>
      <name val="Times New Roman Cyr"/>
      <family val="0"/>
    </font>
    <font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name val="Times New Roman"/>
      <family val="1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9"/>
      <name val="Times New Roman"/>
      <family val="1"/>
    </font>
    <font>
      <b/>
      <sz val="18"/>
      <name val="Times New Roman Cyr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52"/>
      <name val="Calibri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  <font>
      <b/>
      <sz val="12"/>
      <color theme="1"/>
      <name val="Times New Roman"/>
      <family val="1"/>
    </font>
    <font>
      <b/>
      <sz val="18"/>
      <color theme="1" tint="0.04998999834060669"/>
      <name val="Times New Roman"/>
      <family val="1"/>
    </font>
    <font>
      <sz val="18"/>
      <color theme="1" tint="0.04998999834060669"/>
      <name val="Times New Roman"/>
      <family val="1"/>
    </font>
    <font>
      <b/>
      <sz val="14"/>
      <color theme="1" tint="0.04998999834060669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/>
      <top style="double"/>
      <bottom style="hair"/>
    </border>
    <border>
      <left style="thin"/>
      <right style="double"/>
      <top style="double"/>
      <bottom style="hair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/>
      <top/>
      <bottom style="hair"/>
    </border>
    <border>
      <left style="thin"/>
      <right style="double"/>
      <top/>
      <bottom style="hair"/>
    </border>
    <border>
      <left style="double"/>
      <right/>
      <top style="hair"/>
      <bottom style="thin"/>
    </border>
    <border>
      <left style="thin"/>
      <right style="double"/>
      <top style="hair"/>
      <bottom style="thin"/>
    </border>
    <border>
      <left style="double"/>
      <right/>
      <top style="thin"/>
      <bottom style="hair"/>
    </border>
    <border>
      <left style="thin"/>
      <right style="double"/>
      <top style="thin"/>
      <bottom style="hair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7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15" borderId="0" applyNumberFormat="0" applyBorder="0" applyAlignment="0" applyProtection="0"/>
    <xf numFmtId="0" fontId="1" fillId="6" borderId="0" applyNumberFormat="0" applyBorder="0" applyAlignment="0" applyProtection="0"/>
    <xf numFmtId="0" fontId="0" fillId="16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3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6" borderId="0" applyNumberFormat="0" applyBorder="0" applyAlignment="0" applyProtection="0"/>
    <xf numFmtId="0" fontId="0" fillId="20" borderId="0" applyNumberFormat="0" applyBorder="0" applyAlignment="0" applyProtection="0"/>
    <xf numFmtId="0" fontId="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14" borderId="0" applyNumberFormat="0" applyBorder="0" applyAlignment="0" applyProtection="0"/>
    <xf numFmtId="0" fontId="41" fillId="6" borderId="0" applyNumberFormat="0" applyBorder="0" applyAlignment="0" applyProtection="0"/>
    <xf numFmtId="0" fontId="41" fillId="3" borderId="0" applyNumberFormat="0" applyBorder="0" applyAlignment="0" applyProtection="0"/>
    <xf numFmtId="0" fontId="72" fillId="23" borderId="0" applyNumberFormat="0" applyBorder="0" applyAlignment="0" applyProtection="0"/>
    <xf numFmtId="0" fontId="41" fillId="6" borderId="0" applyNumberFormat="0" applyBorder="0" applyAlignment="0" applyProtection="0"/>
    <xf numFmtId="0" fontId="72" fillId="24" borderId="0" applyNumberFormat="0" applyBorder="0" applyAlignment="0" applyProtection="0"/>
    <xf numFmtId="0" fontId="41" fillId="21" borderId="0" applyNumberFormat="0" applyBorder="0" applyAlignment="0" applyProtection="0"/>
    <xf numFmtId="0" fontId="72" fillId="25" borderId="0" applyNumberFormat="0" applyBorder="0" applyAlignment="0" applyProtection="0"/>
    <xf numFmtId="0" fontId="41" fillId="22" borderId="0" applyNumberFormat="0" applyBorder="0" applyAlignment="0" applyProtection="0"/>
    <xf numFmtId="0" fontId="72" fillId="26" borderId="0" applyNumberFormat="0" applyBorder="0" applyAlignment="0" applyProtection="0"/>
    <xf numFmtId="0" fontId="41" fillId="14" borderId="0" applyNumberFormat="0" applyBorder="0" applyAlignment="0" applyProtection="0"/>
    <xf numFmtId="0" fontId="72" fillId="27" borderId="0" applyNumberFormat="0" applyBorder="0" applyAlignment="0" applyProtection="0"/>
    <xf numFmtId="0" fontId="41" fillId="6" borderId="0" applyNumberFormat="0" applyBorder="0" applyAlignment="0" applyProtection="0"/>
    <xf numFmtId="0" fontId="72" fillId="28" borderId="0" applyNumberFormat="0" applyBorder="0" applyAlignment="0" applyProtection="0"/>
    <xf numFmtId="0" fontId="41" fillId="3" borderId="0" applyNumberFormat="0" applyBorder="0" applyAlignment="0" applyProtection="0"/>
    <xf numFmtId="0" fontId="41" fillId="29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5" fillId="33" borderId="0" applyNumberFormat="0" applyBorder="0" applyAlignment="0" applyProtection="0"/>
    <xf numFmtId="0" fontId="50" fillId="34" borderId="1" applyNumberFormat="0" applyAlignment="0" applyProtection="0"/>
    <xf numFmtId="0" fontId="44" fillId="35" borderId="2" applyNumberFormat="0" applyAlignment="0" applyProtection="0"/>
    <xf numFmtId="0" fontId="46" fillId="0" borderId="0" applyNumberFormat="0" applyFill="0" applyBorder="0" applyAlignment="0" applyProtection="0"/>
    <xf numFmtId="0" fontId="48" fillId="6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2" fillId="13" borderId="1" applyNumberFormat="0" applyAlignment="0" applyProtection="0"/>
    <xf numFmtId="0" fontId="47" fillId="0" borderId="6" applyNumberFormat="0" applyFill="0" applyAlignment="0" applyProtection="0"/>
    <xf numFmtId="0" fontId="54" fillId="13" borderId="0" applyNumberFormat="0" applyBorder="0" applyAlignment="0" applyProtection="0"/>
    <xf numFmtId="0" fontId="11" fillId="4" borderId="7" applyNumberFormat="0" applyFont="0" applyAlignment="0" applyProtection="0"/>
    <xf numFmtId="0" fontId="43" fillId="34" borderId="8" applyNumberFormat="0" applyAlignment="0" applyProtection="0"/>
    <xf numFmtId="0" fontId="72" fillId="36" borderId="0" applyNumberFormat="0" applyBorder="0" applyAlignment="0" applyProtection="0"/>
    <xf numFmtId="0" fontId="72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9" borderId="0" applyNumberFormat="0" applyBorder="0" applyAlignment="0" applyProtection="0"/>
    <xf numFmtId="0" fontId="72" fillId="40" borderId="0" applyNumberFormat="0" applyBorder="0" applyAlignment="0" applyProtection="0"/>
    <xf numFmtId="0" fontId="72" fillId="41" borderId="0" applyNumberFormat="0" applyBorder="0" applyAlignment="0" applyProtection="0"/>
    <xf numFmtId="0" fontId="73" fillId="42" borderId="9" applyNumberFormat="0" applyAlignment="0" applyProtection="0"/>
    <xf numFmtId="0" fontId="74" fillId="43" borderId="10" applyNumberFormat="0" applyAlignment="0" applyProtection="0"/>
    <xf numFmtId="0" fontId="75" fillId="4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11" applyNumberFormat="0" applyFill="0" applyAlignment="0" applyProtection="0"/>
    <xf numFmtId="0" fontId="77" fillId="0" borderId="12" applyNumberFormat="0" applyFill="0" applyAlignment="0" applyProtection="0"/>
    <xf numFmtId="0" fontId="78" fillId="0" borderId="13" applyNumberFormat="0" applyFill="0" applyAlignment="0" applyProtection="0"/>
    <xf numFmtId="0" fontId="78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79" fillId="0" borderId="14" applyNumberFormat="0" applyFill="0" applyAlignment="0" applyProtection="0"/>
    <xf numFmtId="0" fontId="80" fillId="44" borderId="15" applyNumberFormat="0" applyAlignment="0" applyProtection="0"/>
    <xf numFmtId="0" fontId="81" fillId="0" borderId="0" applyNumberFormat="0" applyFill="0" applyBorder="0" applyAlignment="0" applyProtection="0"/>
    <xf numFmtId="0" fontId="82" fillId="45" borderId="0" applyNumberFormat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83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11" fillId="0" borderId="0">
      <alignment/>
      <protection/>
    </xf>
    <xf numFmtId="0" fontId="84" fillId="46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86" fillId="0" borderId="17" applyNumberFormat="0" applyFill="0" applyAlignment="0" applyProtection="0"/>
    <xf numFmtId="0" fontId="8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48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2" fillId="0" borderId="0" xfId="114">
      <alignment/>
      <protection/>
    </xf>
    <xf numFmtId="0" fontId="2" fillId="49" borderId="0" xfId="114" applyFill="1">
      <alignment/>
      <protection/>
    </xf>
    <xf numFmtId="0" fontId="2" fillId="0" borderId="0" xfId="114" applyFont="1" applyAlignment="1">
      <alignment horizontal="left" vertical="center"/>
      <protection/>
    </xf>
    <xf numFmtId="3" fontId="2" fillId="0" borderId="0" xfId="114" applyNumberFormat="1">
      <alignment/>
      <protection/>
    </xf>
    <xf numFmtId="0" fontId="9" fillId="0" borderId="0" xfId="114" applyFont="1">
      <alignment/>
      <protection/>
    </xf>
    <xf numFmtId="1" fontId="8" fillId="0" borderId="0" xfId="117" applyNumberFormat="1" applyFont="1" applyFill="1" applyProtection="1">
      <alignment/>
      <protection locked="0"/>
    </xf>
    <xf numFmtId="1" fontId="3" fillId="0" borderId="0" xfId="117" applyNumberFormat="1" applyFont="1" applyFill="1" applyAlignment="1" applyProtection="1">
      <alignment/>
      <protection locked="0"/>
    </xf>
    <xf numFmtId="1" fontId="12" fillId="0" borderId="0" xfId="117" applyNumberFormat="1" applyFont="1" applyFill="1" applyAlignment="1" applyProtection="1">
      <alignment horizontal="center"/>
      <protection locked="0"/>
    </xf>
    <xf numFmtId="1" fontId="2" fillId="0" borderId="0" xfId="117" applyNumberFormat="1" applyFont="1" applyFill="1" applyProtection="1">
      <alignment/>
      <protection locked="0"/>
    </xf>
    <xf numFmtId="1" fontId="2" fillId="0" borderId="0" xfId="117" applyNumberFormat="1" applyFont="1" applyFill="1" applyAlignment="1" applyProtection="1">
      <alignment/>
      <protection locked="0"/>
    </xf>
    <xf numFmtId="1" fontId="7" fillId="0" borderId="0" xfId="117" applyNumberFormat="1" applyFont="1" applyFill="1" applyAlignment="1" applyProtection="1">
      <alignment horizontal="right"/>
      <protection locked="0"/>
    </xf>
    <xf numFmtId="1" fontId="5" fillId="0" borderId="0" xfId="117" applyNumberFormat="1" applyFont="1" applyFill="1" applyProtection="1">
      <alignment/>
      <protection locked="0"/>
    </xf>
    <xf numFmtId="1" fontId="3" fillId="0" borderId="18" xfId="117" applyNumberFormat="1" applyFont="1" applyFill="1" applyBorder="1" applyAlignment="1" applyProtection="1">
      <alignment/>
      <protection locked="0"/>
    </xf>
    <xf numFmtId="1" fontId="12" fillId="0" borderId="0" xfId="117" applyNumberFormat="1" applyFont="1" applyFill="1" applyBorder="1" applyAlignment="1" applyProtection="1">
      <alignment horizontal="center"/>
      <protection locked="0"/>
    </xf>
    <xf numFmtId="1" fontId="2" fillId="0" borderId="0" xfId="117" applyNumberFormat="1" applyFont="1" applyFill="1" applyBorder="1" applyProtection="1">
      <alignment/>
      <protection locked="0"/>
    </xf>
    <xf numFmtId="1" fontId="16" fillId="0" borderId="19" xfId="117" applyNumberFormat="1" applyFont="1" applyFill="1" applyBorder="1" applyAlignment="1" applyProtection="1">
      <alignment horizontal="center" vertical="center" wrapText="1"/>
      <protection/>
    </xf>
    <xf numFmtId="1" fontId="12" fillId="0" borderId="19" xfId="117" applyNumberFormat="1" applyFont="1" applyFill="1" applyBorder="1" applyAlignment="1" applyProtection="1">
      <alignment horizontal="center" vertical="center" wrapText="1"/>
      <protection/>
    </xf>
    <xf numFmtId="1" fontId="15" fillId="0" borderId="19" xfId="117" applyNumberFormat="1" applyFont="1" applyFill="1" applyBorder="1" applyAlignment="1" applyProtection="1">
      <alignment horizontal="center" vertical="center" wrapText="1"/>
      <protection/>
    </xf>
    <xf numFmtId="1" fontId="16" fillId="0" borderId="0" xfId="117" applyNumberFormat="1" applyFont="1" applyFill="1" applyProtection="1">
      <alignment/>
      <protection locked="0"/>
    </xf>
    <xf numFmtId="3" fontId="17" fillId="0" borderId="19" xfId="117" applyNumberFormat="1" applyFont="1" applyFill="1" applyBorder="1" applyAlignment="1" applyProtection="1">
      <alignment horizontal="center" vertical="center"/>
      <protection locked="0"/>
    </xf>
    <xf numFmtId="164" fontId="17" fillId="0" borderId="19" xfId="117" applyNumberFormat="1" applyFont="1" applyFill="1" applyBorder="1" applyAlignment="1" applyProtection="1">
      <alignment horizontal="center" vertical="center"/>
      <protection locked="0"/>
    </xf>
    <xf numFmtId="165" fontId="17" fillId="0" borderId="19" xfId="117" applyNumberFormat="1" applyFont="1" applyFill="1" applyBorder="1" applyAlignment="1" applyProtection="1">
      <alignment horizontal="center" vertical="center"/>
      <protection locked="0"/>
    </xf>
    <xf numFmtId="1" fontId="17" fillId="0" borderId="19" xfId="117" applyNumberFormat="1" applyFont="1" applyFill="1" applyBorder="1" applyAlignment="1" applyProtection="1">
      <alignment horizontal="center" vertical="center"/>
      <protection locked="0"/>
    </xf>
    <xf numFmtId="3" fontId="18" fillId="0" borderId="19" xfId="117" applyNumberFormat="1" applyFont="1" applyFill="1" applyBorder="1" applyAlignment="1" applyProtection="1">
      <alignment horizontal="center" vertical="center"/>
      <protection locked="0"/>
    </xf>
    <xf numFmtId="1" fontId="18" fillId="0" borderId="19" xfId="117" applyNumberFormat="1" applyFont="1" applyFill="1" applyBorder="1" applyAlignment="1" applyProtection="1">
      <alignment horizontal="center" vertical="center"/>
      <protection locked="0"/>
    </xf>
    <xf numFmtId="3" fontId="18" fillId="0" borderId="19" xfId="117" applyNumberFormat="1" applyFont="1" applyFill="1" applyBorder="1" applyAlignment="1" applyProtection="1">
      <alignment horizontal="center" vertical="center" wrapText="1"/>
      <protection locked="0"/>
    </xf>
    <xf numFmtId="3" fontId="18" fillId="0" borderId="19" xfId="119" applyNumberFormat="1" applyFont="1" applyFill="1" applyBorder="1" applyAlignment="1">
      <alignment horizontal="center" vertical="center" wrapText="1"/>
      <protection/>
    </xf>
    <xf numFmtId="1" fontId="2" fillId="0" borderId="0" xfId="117" applyNumberFormat="1" applyFont="1" applyFill="1" applyBorder="1" applyAlignment="1" applyProtection="1">
      <alignment vertical="center"/>
      <protection locked="0"/>
    </xf>
    <xf numFmtId="0" fontId="22" fillId="0" borderId="0" xfId="122" applyFont="1" applyFill="1">
      <alignment/>
      <protection/>
    </xf>
    <xf numFmtId="0" fontId="24" fillId="0" borderId="0" xfId="122" applyFont="1" applyFill="1" applyBorder="1" applyAlignment="1">
      <alignment horizontal="center"/>
      <protection/>
    </xf>
    <xf numFmtId="0" fontId="24" fillId="0" borderId="0" xfId="122" applyFont="1" applyFill="1">
      <alignment/>
      <protection/>
    </xf>
    <xf numFmtId="0" fontId="26" fillId="0" borderId="0" xfId="122" applyFont="1" applyFill="1" applyAlignment="1">
      <alignment vertical="center"/>
      <protection/>
    </xf>
    <xf numFmtId="0" fontId="27" fillId="0" borderId="0" xfId="122" applyFont="1" applyFill="1">
      <alignment/>
      <protection/>
    </xf>
    <xf numFmtId="0" fontId="27" fillId="0" borderId="0" xfId="122" applyFont="1" applyFill="1" applyAlignment="1">
      <alignment vertical="center"/>
      <protection/>
    </xf>
    <xf numFmtId="0" fontId="27" fillId="0" borderId="0" xfId="122" applyFont="1" applyFill="1" applyAlignment="1">
      <alignment wrapText="1"/>
      <protection/>
    </xf>
    <xf numFmtId="3" fontId="25" fillId="0" borderId="19" xfId="122" applyNumberFormat="1" applyFont="1" applyFill="1" applyBorder="1" applyAlignment="1">
      <alignment horizontal="center" vertical="center"/>
      <protection/>
    </xf>
    <xf numFmtId="0" fontId="24" fillId="0" borderId="0" xfId="122" applyFont="1" applyFill="1" applyAlignment="1">
      <alignment vertical="center"/>
      <protection/>
    </xf>
    <xf numFmtId="3" fontId="29" fillId="0" borderId="19" xfId="122" applyNumberFormat="1" applyFont="1" applyFill="1" applyBorder="1" applyAlignment="1">
      <alignment horizontal="center" vertical="center" wrapText="1"/>
      <protection/>
    </xf>
    <xf numFmtId="3" fontId="29" fillId="0" borderId="19" xfId="122" applyNumberFormat="1" applyFont="1" applyFill="1" applyBorder="1" applyAlignment="1">
      <alignment horizontal="center" vertical="center"/>
      <protection/>
    </xf>
    <xf numFmtId="0" fontId="34" fillId="0" borderId="0" xfId="113" applyFont="1">
      <alignment/>
      <protection/>
    </xf>
    <xf numFmtId="0" fontId="36" fillId="0" borderId="20" xfId="113" applyFont="1" applyBorder="1" applyAlignment="1">
      <alignment horizontal="center" vertical="center" wrapText="1"/>
      <protection/>
    </xf>
    <xf numFmtId="0" fontId="27" fillId="0" borderId="21" xfId="113" applyFont="1" applyBorder="1" applyAlignment="1">
      <alignment horizontal="center" vertical="center" wrapText="1"/>
      <protection/>
    </xf>
    <xf numFmtId="0" fontId="24" fillId="0" borderId="0" xfId="113" applyFont="1" applyBorder="1" applyAlignment="1">
      <alignment horizontal="left" vertical="top" wrapText="1"/>
      <protection/>
    </xf>
    <xf numFmtId="0" fontId="34" fillId="0" borderId="0" xfId="113" applyFont="1" applyFill="1">
      <alignment/>
      <protection/>
    </xf>
    <xf numFmtId="0" fontId="24" fillId="0" borderId="0" xfId="113" applyFont="1">
      <alignment/>
      <protection/>
    </xf>
    <xf numFmtId="0" fontId="24" fillId="0" borderId="0" xfId="113" applyFont="1" applyBorder="1">
      <alignment/>
      <protection/>
    </xf>
    <xf numFmtId="0" fontId="34" fillId="0" borderId="0" xfId="113" applyFont="1">
      <alignment/>
      <protection/>
    </xf>
    <xf numFmtId="164" fontId="26" fillId="0" borderId="22" xfId="113" applyNumberFormat="1" applyFont="1" applyFill="1" applyBorder="1" applyAlignment="1">
      <alignment horizontal="center" vertical="center"/>
      <protection/>
    </xf>
    <xf numFmtId="164" fontId="26" fillId="0" borderId="23" xfId="113" applyNumberFormat="1" applyFont="1" applyBorder="1" applyAlignment="1">
      <alignment horizontal="center" vertical="center"/>
      <protection/>
    </xf>
    <xf numFmtId="164" fontId="30" fillId="0" borderId="24" xfId="113" applyNumberFormat="1" applyFont="1" applyFill="1" applyBorder="1" applyAlignment="1">
      <alignment horizontal="center" vertical="center"/>
      <protection/>
    </xf>
    <xf numFmtId="164" fontId="30" fillId="0" borderId="25" xfId="113" applyNumberFormat="1" applyFont="1" applyBorder="1" applyAlignment="1">
      <alignment horizontal="center" vertical="center"/>
      <protection/>
    </xf>
    <xf numFmtId="164" fontId="26" fillId="0" borderId="26" xfId="113" applyNumberFormat="1" applyFont="1" applyFill="1" applyBorder="1" applyAlignment="1">
      <alignment horizontal="center" vertical="center"/>
      <protection/>
    </xf>
    <xf numFmtId="164" fontId="26" fillId="0" borderId="27" xfId="113" applyNumberFormat="1" applyFont="1" applyFill="1" applyBorder="1" applyAlignment="1">
      <alignment horizontal="center" vertical="center"/>
      <protection/>
    </xf>
    <xf numFmtId="164" fontId="30" fillId="0" borderId="28" xfId="113" applyNumberFormat="1" applyFont="1" applyFill="1" applyBorder="1" applyAlignment="1">
      <alignment horizontal="center" vertical="center"/>
      <protection/>
    </xf>
    <xf numFmtId="164" fontId="30" fillId="0" borderId="29" xfId="113" applyNumberFormat="1" applyFont="1" applyFill="1" applyBorder="1" applyAlignment="1">
      <alignment horizontal="center" vertical="center"/>
      <protection/>
    </xf>
    <xf numFmtId="164" fontId="26" fillId="0" borderId="30" xfId="113" applyNumberFormat="1" applyFont="1" applyFill="1" applyBorder="1" applyAlignment="1">
      <alignment horizontal="center" vertical="center"/>
      <protection/>
    </xf>
    <xf numFmtId="164" fontId="26" fillId="0" borderId="31" xfId="113" applyNumberFormat="1" applyFont="1" applyFill="1" applyBorder="1" applyAlignment="1">
      <alignment horizontal="center" vertical="center"/>
      <protection/>
    </xf>
    <xf numFmtId="164" fontId="30" fillId="0" borderId="25" xfId="113" applyNumberFormat="1" applyFont="1" applyFill="1" applyBorder="1" applyAlignment="1">
      <alignment horizontal="center" vertical="center"/>
      <protection/>
    </xf>
    <xf numFmtId="0" fontId="5" fillId="34" borderId="23" xfId="113" applyFont="1" applyFill="1" applyBorder="1" applyAlignment="1">
      <alignment horizontal="left" vertical="center" wrapText="1"/>
      <protection/>
    </xf>
    <xf numFmtId="0" fontId="38" fillId="0" borderId="25" xfId="113" applyFont="1" applyBorder="1" applyAlignment="1">
      <alignment horizontal="left" vertical="center" wrapText="1"/>
      <protection/>
    </xf>
    <xf numFmtId="0" fontId="5" fillId="0" borderId="27" xfId="113" applyFont="1" applyFill="1" applyBorder="1" applyAlignment="1">
      <alignment horizontal="left" vertical="center" wrapText="1"/>
      <protection/>
    </xf>
    <xf numFmtId="0" fontId="38" fillId="0" borderId="29" xfId="113" applyFont="1" applyFill="1" applyBorder="1" applyAlignment="1">
      <alignment horizontal="left" vertical="center" wrapText="1"/>
      <protection/>
    </xf>
    <xf numFmtId="0" fontId="5" fillId="0" borderId="31" xfId="113" applyFont="1" applyFill="1" applyBorder="1" applyAlignment="1">
      <alignment horizontal="left" vertical="center" wrapText="1"/>
      <protection/>
    </xf>
    <xf numFmtId="0" fontId="38" fillId="0" borderId="25" xfId="113" applyFont="1" applyFill="1" applyBorder="1" applyAlignment="1">
      <alignment horizontal="left" vertical="center" wrapText="1"/>
      <protection/>
    </xf>
    <xf numFmtId="49" fontId="37" fillId="0" borderId="32" xfId="113" applyNumberFormat="1" applyFont="1" applyFill="1" applyBorder="1" applyAlignment="1">
      <alignment horizontal="center" vertical="center" wrapText="1"/>
      <protection/>
    </xf>
    <xf numFmtId="49" fontId="37" fillId="0" borderId="33" xfId="113" applyNumberFormat="1" applyFont="1" applyFill="1" applyBorder="1" applyAlignment="1">
      <alignment horizontal="center" vertical="center" wrapText="1"/>
      <protection/>
    </xf>
    <xf numFmtId="0" fontId="2" fillId="0" borderId="0" xfId="120" applyFont="1" applyAlignment="1">
      <alignment vertical="top"/>
      <protection/>
    </xf>
    <xf numFmtId="0" fontId="38" fillId="0" borderId="0" xfId="113" applyFont="1" applyAlignment="1">
      <alignment vertical="top"/>
      <protection/>
    </xf>
    <xf numFmtId="0" fontId="2" fillId="0" borderId="0" xfId="120" applyFont="1" applyFill="1" applyAlignment="1">
      <alignment vertical="top"/>
      <protection/>
    </xf>
    <xf numFmtId="0" fontId="31" fillId="0" borderId="0" xfId="120" applyFont="1" applyFill="1" applyAlignment="1">
      <alignment horizontal="center" vertical="top" wrapText="1"/>
      <protection/>
    </xf>
    <xf numFmtId="0" fontId="38" fillId="0" borderId="0" xfId="120" applyFont="1" applyFill="1" applyAlignment="1">
      <alignment horizontal="right" vertical="center"/>
      <protection/>
    </xf>
    <xf numFmtId="0" fontId="32" fillId="0" borderId="0" xfId="120" applyFont="1" applyFill="1" applyAlignment="1">
      <alignment horizontal="center" vertical="top" wrapText="1"/>
      <protection/>
    </xf>
    <xf numFmtId="0" fontId="13" fillId="0" borderId="0" xfId="120" applyFont="1" applyAlignment="1">
      <alignment horizontal="center" vertical="center"/>
      <protection/>
    </xf>
    <xf numFmtId="0" fontId="2" fillId="0" borderId="0" xfId="120" applyFont="1" applyAlignment="1">
      <alignment vertical="center"/>
      <protection/>
    </xf>
    <xf numFmtId="3" fontId="2" fillId="0" borderId="0" xfId="120" applyNumberFormat="1" applyFont="1" applyAlignment="1">
      <alignment vertical="center"/>
      <protection/>
    </xf>
    <xf numFmtId="0" fontId="20" fillId="0" borderId="0" xfId="120" applyFont="1" applyAlignment="1">
      <alignment horizontal="center" vertical="center"/>
      <protection/>
    </xf>
    <xf numFmtId="165" fontId="20" fillId="0" borderId="0" xfId="120" applyNumberFormat="1" applyFont="1" applyAlignment="1">
      <alignment horizontal="center" vertical="center"/>
      <protection/>
    </xf>
    <xf numFmtId="164" fontId="2" fillId="0" borderId="0" xfId="120" applyNumberFormat="1" applyFont="1" applyAlignment="1">
      <alignment vertical="center"/>
      <protection/>
    </xf>
    <xf numFmtId="165" fontId="20" fillId="50" borderId="0" xfId="120" applyNumberFormat="1" applyFont="1" applyFill="1" applyAlignment="1">
      <alignment horizontal="center" vertical="center"/>
      <protection/>
    </xf>
    <xf numFmtId="0" fontId="2" fillId="0" borderId="0" xfId="120" applyFont="1">
      <alignment/>
      <protection/>
    </xf>
    <xf numFmtId="0" fontId="28" fillId="0" borderId="0" xfId="122" applyFont="1" applyFill="1" applyAlignment="1">
      <alignment horizontal="center"/>
      <protection/>
    </xf>
    <xf numFmtId="0" fontId="25" fillId="0" borderId="19" xfId="122" applyFont="1" applyFill="1" applyBorder="1" applyAlignment="1">
      <alignment horizontal="center" vertical="center" wrapText="1"/>
      <protection/>
    </xf>
    <xf numFmtId="0" fontId="21" fillId="0" borderId="19" xfId="122" applyFont="1" applyFill="1" applyBorder="1" applyAlignment="1">
      <alignment horizontal="center" vertical="center" wrapText="1"/>
      <protection/>
    </xf>
    <xf numFmtId="0" fontId="21" fillId="0" borderId="34" xfId="122" applyFont="1" applyFill="1" applyBorder="1" applyAlignment="1">
      <alignment horizontal="center" vertical="center" wrapText="1"/>
      <protection/>
    </xf>
    <xf numFmtId="0" fontId="25" fillId="0" borderId="35" xfId="122" applyFont="1" applyFill="1" applyBorder="1" applyAlignment="1">
      <alignment horizontal="center" vertical="center" wrapText="1"/>
      <protection/>
    </xf>
    <xf numFmtId="0" fontId="20" fillId="0" borderId="35" xfId="118" applyFont="1" applyBorder="1" applyAlignment="1">
      <alignment vertical="center" wrapText="1"/>
      <protection/>
    </xf>
    <xf numFmtId="0" fontId="20" fillId="0" borderId="36" xfId="118" applyFont="1" applyBorder="1" applyAlignment="1">
      <alignment vertical="center" wrapText="1"/>
      <protection/>
    </xf>
    <xf numFmtId="3" fontId="29" fillId="0" borderId="37" xfId="122" applyNumberFormat="1" applyFont="1" applyFill="1" applyBorder="1" applyAlignment="1">
      <alignment horizontal="center" vertical="center" wrapText="1"/>
      <protection/>
    </xf>
    <xf numFmtId="3" fontId="29" fillId="0" borderId="37" xfId="122" applyNumberFormat="1" applyFont="1" applyFill="1" applyBorder="1" applyAlignment="1">
      <alignment horizontal="center" vertical="center"/>
      <protection/>
    </xf>
    <xf numFmtId="14" fontId="25" fillId="0" borderId="34" xfId="104" applyNumberFormat="1" applyFont="1" applyBorder="1" applyAlignment="1">
      <alignment horizontal="center" vertical="center" wrapText="1"/>
      <protection/>
    </xf>
    <xf numFmtId="0" fontId="25" fillId="0" borderId="35" xfId="122" applyFont="1" applyFill="1" applyBorder="1" applyAlignment="1">
      <alignment horizontal="center" vertical="center" wrapText="1"/>
      <protection/>
    </xf>
    <xf numFmtId="3" fontId="25" fillId="49" borderId="19" xfId="122" applyNumberFormat="1" applyFont="1" applyFill="1" applyBorder="1" applyAlignment="1">
      <alignment horizontal="center" vertical="center"/>
      <protection/>
    </xf>
    <xf numFmtId="3" fontId="89" fillId="49" borderId="19" xfId="122" applyNumberFormat="1" applyFont="1" applyFill="1" applyBorder="1" applyAlignment="1">
      <alignment horizontal="center" vertical="center"/>
      <protection/>
    </xf>
    <xf numFmtId="3" fontId="89" fillId="49" borderId="38" xfId="122" applyNumberFormat="1" applyFont="1" applyFill="1" applyBorder="1" applyAlignment="1">
      <alignment horizontal="center" vertical="center"/>
      <protection/>
    </xf>
    <xf numFmtId="0" fontId="29" fillId="0" borderId="35" xfId="122" applyFont="1" applyFill="1" applyBorder="1" applyAlignment="1">
      <alignment horizontal="left" vertical="center" wrapText="1"/>
      <protection/>
    </xf>
    <xf numFmtId="3" fontId="40" fillId="0" borderId="19" xfId="104" applyNumberFormat="1" applyFont="1" applyBorder="1" applyAlignment="1">
      <alignment horizontal="center" vertical="center" wrapText="1"/>
      <protection/>
    </xf>
    <xf numFmtId="3" fontId="90" fillId="49" borderId="38" xfId="122" applyNumberFormat="1" applyFont="1" applyFill="1" applyBorder="1" applyAlignment="1">
      <alignment horizontal="center" vertical="center"/>
      <protection/>
    </xf>
    <xf numFmtId="0" fontId="29" fillId="0" borderId="36" xfId="122" applyFont="1" applyFill="1" applyBorder="1" applyAlignment="1">
      <alignment horizontal="left" vertical="center" wrapText="1"/>
      <protection/>
    </xf>
    <xf numFmtId="3" fontId="90" fillId="49" borderId="39" xfId="122" applyNumberFormat="1" applyFont="1" applyFill="1" applyBorder="1" applyAlignment="1">
      <alignment horizontal="center" vertical="center"/>
      <protection/>
    </xf>
    <xf numFmtId="0" fontId="5" fillId="49" borderId="0" xfId="120" applyFont="1" applyFill="1" applyAlignment="1">
      <alignment horizontal="center" vertical="center"/>
      <protection/>
    </xf>
    <xf numFmtId="0" fontId="4" fillId="49" borderId="40" xfId="115" applyFont="1" applyFill="1" applyBorder="1" applyAlignment="1">
      <alignment horizontal="left" vertical="center" wrapText="1"/>
      <protection/>
    </xf>
    <xf numFmtId="0" fontId="4" fillId="49" borderId="19" xfId="115" applyFont="1" applyFill="1" applyBorder="1" applyAlignment="1">
      <alignment horizontal="left" vertical="center" wrapText="1"/>
      <protection/>
    </xf>
    <xf numFmtId="164" fontId="6" fillId="49" borderId="19" xfId="115" applyNumberFormat="1" applyFont="1" applyFill="1" applyBorder="1" applyAlignment="1">
      <alignment horizontal="center" vertical="center"/>
      <protection/>
    </xf>
    <xf numFmtId="164" fontId="4" fillId="49" borderId="19" xfId="115" applyNumberFormat="1" applyFont="1" applyFill="1" applyBorder="1" applyAlignment="1">
      <alignment horizontal="center" vertical="center" wrapText="1"/>
      <protection/>
    </xf>
    <xf numFmtId="0" fontId="91" fillId="49" borderId="19" xfId="105" applyFont="1" applyFill="1" applyBorder="1" applyAlignment="1">
      <alignment horizontal="left" vertical="center" wrapText="1"/>
      <protection/>
    </xf>
    <xf numFmtId="1" fontId="2" fillId="49" borderId="19" xfId="117" applyNumberFormat="1" applyFont="1" applyFill="1" applyBorder="1" applyAlignment="1" applyProtection="1">
      <alignment horizontal="center"/>
      <protection/>
    </xf>
    <xf numFmtId="1" fontId="2" fillId="49" borderId="0" xfId="117" applyNumberFormat="1" applyFont="1" applyFill="1" applyProtection="1">
      <alignment/>
      <protection locked="0"/>
    </xf>
    <xf numFmtId="0" fontId="92" fillId="0" borderId="19" xfId="120" applyFont="1" applyBorder="1" applyAlignment="1">
      <alignment horizontal="center" vertical="center" wrapText="1"/>
      <protection/>
    </xf>
    <xf numFmtId="0" fontId="92" fillId="0" borderId="19" xfId="120" applyFont="1" applyFill="1" applyBorder="1" applyAlignment="1">
      <alignment horizontal="center" vertical="center" wrapText="1"/>
      <protection/>
    </xf>
    <xf numFmtId="0" fontId="93" fillId="0" borderId="19" xfId="120" applyFont="1" applyFill="1" applyBorder="1" applyAlignment="1">
      <alignment horizontal="center" vertical="center" wrapText="1"/>
      <protection/>
    </xf>
    <xf numFmtId="0" fontId="93" fillId="0" borderId="19" xfId="120" applyFont="1" applyBorder="1" applyAlignment="1">
      <alignment horizontal="center" vertical="center" wrapText="1"/>
      <protection/>
    </xf>
    <xf numFmtId="0" fontId="93" fillId="0" borderId="19" xfId="120" applyNumberFormat="1" applyFont="1" applyBorder="1" applyAlignment="1">
      <alignment horizontal="center" vertical="center" wrapText="1"/>
      <protection/>
    </xf>
    <xf numFmtId="0" fontId="92" fillId="49" borderId="19" xfId="117" applyNumberFormat="1" applyFont="1" applyFill="1" applyBorder="1" applyAlignment="1" applyProtection="1">
      <alignment horizontal="left" vertical="center"/>
      <protection locked="0"/>
    </xf>
    <xf numFmtId="3" fontId="92" fillId="49" borderId="19" xfId="113" applyNumberFormat="1" applyFont="1" applyFill="1" applyBorder="1" applyAlignment="1">
      <alignment horizontal="center" vertical="center"/>
      <protection/>
    </xf>
    <xf numFmtId="1" fontId="93" fillId="49" borderId="19" xfId="117" applyNumberFormat="1" applyFont="1" applyFill="1" applyBorder="1" applyProtection="1">
      <alignment/>
      <protection locked="0"/>
    </xf>
    <xf numFmtId="0" fontId="93" fillId="0" borderId="19" xfId="120" applyFont="1" applyBorder="1" applyAlignment="1">
      <alignment horizontal="center"/>
      <protection/>
    </xf>
    <xf numFmtId="1" fontId="93" fillId="49" borderId="19" xfId="113" applyNumberFormat="1" applyFont="1" applyFill="1" applyBorder="1" applyAlignment="1">
      <alignment horizontal="center" vertical="center"/>
      <protection/>
    </xf>
    <xf numFmtId="3" fontId="93" fillId="49" borderId="19" xfId="113" applyNumberFormat="1" applyFont="1" applyFill="1" applyBorder="1" applyAlignment="1">
      <alignment horizontal="center" vertical="center"/>
      <protection/>
    </xf>
    <xf numFmtId="1" fontId="93" fillId="49" borderId="19" xfId="117" applyNumberFormat="1" applyFont="1" applyFill="1" applyBorder="1" applyAlignment="1" applyProtection="1">
      <alignment vertical="center"/>
      <protection locked="0"/>
    </xf>
    <xf numFmtId="1" fontId="29" fillId="0" borderId="34" xfId="122" applyNumberFormat="1" applyFont="1" applyFill="1" applyBorder="1" applyAlignment="1">
      <alignment horizontal="center" vertical="center" wrapText="1"/>
      <protection/>
    </xf>
    <xf numFmtId="3" fontId="25" fillId="0" borderId="34" xfId="122" applyNumberFormat="1" applyFont="1" applyFill="1" applyBorder="1" applyAlignment="1">
      <alignment horizontal="center" vertical="center"/>
      <protection/>
    </xf>
    <xf numFmtId="1" fontId="4" fillId="49" borderId="19" xfId="115" applyNumberFormat="1" applyFont="1" applyFill="1" applyBorder="1" applyAlignment="1">
      <alignment horizontal="center" vertical="center" wrapText="1"/>
      <protection/>
    </xf>
    <xf numFmtId="1" fontId="4" fillId="49" borderId="19" xfId="116" applyNumberFormat="1" applyFont="1" applyFill="1" applyBorder="1" applyAlignment="1">
      <alignment horizontal="center" vertical="center" wrapText="1"/>
      <protection/>
    </xf>
    <xf numFmtId="165" fontId="6" fillId="49" borderId="19" xfId="115" applyNumberFormat="1" applyFont="1" applyFill="1" applyBorder="1" applyAlignment="1">
      <alignment horizontal="center" vertical="center"/>
      <protection/>
    </xf>
    <xf numFmtId="1" fontId="6" fillId="49" borderId="19" xfId="115" applyNumberFormat="1" applyFont="1" applyFill="1" applyBorder="1" applyAlignment="1">
      <alignment horizontal="center" vertical="center"/>
      <protection/>
    </xf>
    <xf numFmtId="1" fontId="4" fillId="49" borderId="40" xfId="115" applyNumberFormat="1" applyFont="1" applyFill="1" applyBorder="1" applyAlignment="1">
      <alignment horizontal="center" vertical="center" wrapText="1"/>
      <protection/>
    </xf>
    <xf numFmtId="165" fontId="13" fillId="49" borderId="40" xfId="115" applyNumberFormat="1" applyFont="1" applyFill="1" applyBorder="1" applyAlignment="1">
      <alignment horizontal="center" vertical="center"/>
      <protection/>
    </xf>
    <xf numFmtId="1" fontId="13" fillId="49" borderId="40" xfId="115" applyNumberFormat="1" applyFont="1" applyFill="1" applyBorder="1" applyAlignment="1">
      <alignment horizontal="center" vertical="center"/>
      <protection/>
    </xf>
    <xf numFmtId="1" fontId="4" fillId="49" borderId="40" xfId="116" applyNumberFormat="1" applyFont="1" applyFill="1" applyBorder="1" applyAlignment="1">
      <alignment horizontal="center" vertical="center" wrapText="1"/>
      <protection/>
    </xf>
    <xf numFmtId="1" fontId="6" fillId="49" borderId="40" xfId="115" applyNumberFormat="1" applyFont="1" applyFill="1" applyBorder="1" applyAlignment="1">
      <alignment horizontal="center" vertical="center"/>
      <protection/>
    </xf>
    <xf numFmtId="3" fontId="4" fillId="49" borderId="19" xfId="115" applyNumberFormat="1" applyFont="1" applyFill="1" applyBorder="1" applyAlignment="1">
      <alignment horizontal="center" vertical="center" wrapText="1"/>
      <protection/>
    </xf>
    <xf numFmtId="1" fontId="15" fillId="0" borderId="19" xfId="117" applyNumberFormat="1" applyFont="1" applyFill="1" applyBorder="1" applyAlignment="1" applyProtection="1">
      <alignment horizontal="left" vertical="center"/>
      <protection locked="0"/>
    </xf>
    <xf numFmtId="3" fontId="15" fillId="0" borderId="19" xfId="117" applyNumberFormat="1" applyFont="1" applyFill="1" applyBorder="1" applyAlignment="1" applyProtection="1">
      <alignment horizontal="center" vertical="center"/>
      <protection locked="0"/>
    </xf>
    <xf numFmtId="164" fontId="15" fillId="0" borderId="19" xfId="117" applyNumberFormat="1" applyFont="1" applyFill="1" applyBorder="1" applyAlignment="1" applyProtection="1">
      <alignment horizontal="center" vertical="center"/>
      <protection locked="0"/>
    </xf>
    <xf numFmtId="165" fontId="15" fillId="0" borderId="19" xfId="117" applyNumberFormat="1" applyFont="1" applyFill="1" applyBorder="1" applyAlignment="1" applyProtection="1">
      <alignment horizontal="center" vertical="center"/>
      <protection locked="0"/>
    </xf>
    <xf numFmtId="3" fontId="15" fillId="0" borderId="19" xfId="117" applyNumberFormat="1" applyFont="1" applyFill="1" applyBorder="1" applyAlignment="1" applyProtection="1">
      <alignment horizontal="center" vertical="center" wrapText="1"/>
      <protection locked="0"/>
    </xf>
    <xf numFmtId="165" fontId="15" fillId="0" borderId="19" xfId="117" applyNumberFormat="1" applyFont="1" applyFill="1" applyBorder="1" applyAlignment="1" applyProtection="1">
      <alignment horizontal="center" vertical="center" wrapText="1"/>
      <protection locked="0"/>
    </xf>
    <xf numFmtId="1" fontId="14" fillId="0" borderId="0" xfId="117" applyNumberFormat="1" applyFont="1" applyFill="1" applyAlignment="1" applyProtection="1">
      <alignment vertical="center"/>
      <protection locked="0"/>
    </xf>
    <xf numFmtId="1" fontId="13" fillId="0" borderId="19" xfId="117" applyNumberFormat="1" applyFont="1" applyFill="1" applyBorder="1" applyProtection="1">
      <alignment/>
      <protection locked="0"/>
    </xf>
    <xf numFmtId="3" fontId="18" fillId="0" borderId="19" xfId="0" applyNumberFormat="1" applyFont="1" applyFill="1" applyBorder="1" applyAlignment="1">
      <alignment horizontal="center" vertical="center"/>
    </xf>
    <xf numFmtId="165" fontId="17" fillId="0" borderId="19" xfId="117" applyNumberFormat="1" applyFont="1" applyFill="1" applyBorder="1" applyAlignment="1" applyProtection="1">
      <alignment horizontal="center" vertical="center" wrapText="1"/>
      <protection locked="0"/>
    </xf>
    <xf numFmtId="3" fontId="17" fillId="0" borderId="19" xfId="117" applyNumberFormat="1" applyFont="1" applyFill="1" applyBorder="1" applyAlignment="1" applyProtection="1">
      <alignment horizontal="center" vertical="center" wrapText="1"/>
      <protection locked="0"/>
    </xf>
    <xf numFmtId="1" fontId="18" fillId="0" borderId="19" xfId="0" applyNumberFormat="1" applyFont="1" applyFill="1" applyBorder="1" applyAlignment="1">
      <alignment horizontal="center" vertical="center"/>
    </xf>
    <xf numFmtId="1" fontId="13" fillId="49" borderId="19" xfId="117" applyNumberFormat="1" applyFont="1" applyFill="1" applyBorder="1" applyProtection="1">
      <alignment/>
      <protection locked="0"/>
    </xf>
    <xf numFmtId="3" fontId="18" fillId="49" borderId="19" xfId="117" applyNumberFormat="1" applyFont="1" applyFill="1" applyBorder="1" applyAlignment="1" applyProtection="1">
      <alignment horizontal="center" vertical="center"/>
      <protection locked="0"/>
    </xf>
    <xf numFmtId="3" fontId="18" fillId="49" borderId="19" xfId="0" applyNumberFormat="1" applyFont="1" applyFill="1" applyBorder="1" applyAlignment="1">
      <alignment horizontal="center" vertical="center"/>
    </xf>
    <xf numFmtId="164" fontId="17" fillId="49" borderId="19" xfId="117" applyNumberFormat="1" applyFont="1" applyFill="1" applyBorder="1" applyAlignment="1" applyProtection="1">
      <alignment horizontal="center" vertical="center"/>
      <protection locked="0"/>
    </xf>
    <xf numFmtId="3" fontId="17" fillId="49" borderId="19" xfId="117" applyNumberFormat="1" applyFont="1" applyFill="1" applyBorder="1" applyAlignment="1" applyProtection="1">
      <alignment horizontal="center" vertical="center"/>
      <protection locked="0"/>
    </xf>
    <xf numFmtId="1" fontId="18" fillId="49" borderId="19" xfId="117" applyNumberFormat="1" applyFont="1" applyFill="1" applyBorder="1" applyAlignment="1" applyProtection="1">
      <alignment horizontal="center" vertical="center"/>
      <protection locked="0"/>
    </xf>
    <xf numFmtId="165" fontId="17" fillId="49" borderId="19" xfId="117" applyNumberFormat="1" applyFont="1" applyFill="1" applyBorder="1" applyAlignment="1" applyProtection="1">
      <alignment horizontal="center" vertical="center"/>
      <protection locked="0"/>
    </xf>
    <xf numFmtId="1" fontId="17" fillId="49" borderId="19" xfId="117" applyNumberFormat="1" applyFont="1" applyFill="1" applyBorder="1" applyAlignment="1" applyProtection="1">
      <alignment horizontal="center" vertical="center"/>
      <protection locked="0"/>
    </xf>
    <xf numFmtId="3" fontId="18" fillId="49" borderId="19" xfId="117" applyNumberFormat="1" applyFont="1" applyFill="1" applyBorder="1" applyAlignment="1" applyProtection="1">
      <alignment horizontal="center" vertical="center" wrapText="1"/>
      <protection locked="0"/>
    </xf>
    <xf numFmtId="165" fontId="17" fillId="49" borderId="19" xfId="117" applyNumberFormat="1" applyFont="1" applyFill="1" applyBorder="1" applyAlignment="1" applyProtection="1">
      <alignment horizontal="center" vertical="center" wrapText="1"/>
      <protection locked="0"/>
    </xf>
    <xf numFmtId="3" fontId="17" fillId="49" borderId="19" xfId="117" applyNumberFormat="1" applyFont="1" applyFill="1" applyBorder="1" applyAlignment="1" applyProtection="1">
      <alignment horizontal="center" vertical="center" wrapText="1"/>
      <protection locked="0"/>
    </xf>
    <xf numFmtId="3" fontId="18" fillId="49" borderId="19" xfId="119" applyNumberFormat="1" applyFont="1" applyFill="1" applyBorder="1" applyAlignment="1">
      <alignment horizontal="center" vertical="center" wrapText="1"/>
      <protection/>
    </xf>
    <xf numFmtId="1" fontId="18" fillId="49" borderId="19" xfId="0" applyNumberFormat="1" applyFont="1" applyFill="1" applyBorder="1" applyAlignment="1">
      <alignment horizontal="center" vertical="center"/>
    </xf>
    <xf numFmtId="1" fontId="13" fillId="0" borderId="19" xfId="117" applyNumberFormat="1" applyFont="1" applyFill="1" applyBorder="1" applyAlignment="1" applyProtection="1">
      <alignment vertical="center"/>
      <protection locked="0"/>
    </xf>
    <xf numFmtId="3" fontId="16" fillId="0" borderId="19" xfId="117" applyNumberFormat="1" applyFont="1" applyFill="1" applyBorder="1" applyAlignment="1" applyProtection="1">
      <alignment horizontal="center" vertical="center"/>
      <protection locked="0"/>
    </xf>
    <xf numFmtId="0" fontId="6" fillId="49" borderId="19" xfId="115" applyFont="1" applyFill="1" applyBorder="1" applyAlignment="1">
      <alignment horizontal="center" vertical="top" wrapText="1"/>
      <protection/>
    </xf>
    <xf numFmtId="0" fontId="10" fillId="49" borderId="19" xfId="115" applyFont="1" applyFill="1" applyBorder="1" applyAlignment="1">
      <alignment horizontal="left" vertical="center" wrapText="1"/>
      <protection/>
    </xf>
    <xf numFmtId="0" fontId="10" fillId="49" borderId="40" xfId="115" applyFont="1" applyFill="1" applyBorder="1" applyAlignment="1">
      <alignment horizontal="left" vertical="center" wrapText="1"/>
      <protection/>
    </xf>
    <xf numFmtId="164" fontId="10" fillId="49" borderId="40" xfId="115" applyNumberFormat="1" applyFont="1" applyFill="1" applyBorder="1" applyAlignment="1">
      <alignment horizontal="center" vertical="center" wrapText="1"/>
      <protection/>
    </xf>
    <xf numFmtId="3" fontId="4" fillId="49" borderId="40" xfId="115" applyNumberFormat="1" applyFont="1" applyFill="1" applyBorder="1" applyAlignment="1">
      <alignment horizontal="center" vertical="center" wrapText="1"/>
      <protection/>
    </xf>
    <xf numFmtId="3" fontId="13" fillId="49" borderId="40" xfId="115" applyNumberFormat="1" applyFont="1" applyFill="1" applyBorder="1" applyAlignment="1">
      <alignment horizontal="center" vertical="center"/>
      <protection/>
    </xf>
    <xf numFmtId="1" fontId="91" fillId="49" borderId="19" xfId="115" applyNumberFormat="1" applyFont="1" applyFill="1" applyBorder="1" applyAlignment="1">
      <alignment horizontal="center" vertical="center" wrapText="1"/>
      <protection/>
    </xf>
    <xf numFmtId="164" fontId="4" fillId="49" borderId="19" xfId="116" applyNumberFormat="1" applyFont="1" applyFill="1" applyBorder="1" applyAlignment="1">
      <alignment horizontal="center" vertical="center" wrapText="1"/>
      <protection/>
    </xf>
    <xf numFmtId="0" fontId="6" fillId="49" borderId="19" xfId="115" applyFont="1" applyFill="1" applyBorder="1" applyAlignment="1">
      <alignment horizontal="center" vertical="center" wrapText="1"/>
      <protection/>
    </xf>
    <xf numFmtId="3" fontId="4" fillId="49" borderId="19" xfId="116" applyNumberFormat="1" applyFont="1" applyFill="1" applyBorder="1" applyAlignment="1">
      <alignment horizontal="center" vertical="center" wrapText="1"/>
      <protection/>
    </xf>
    <xf numFmtId="0" fontId="2" fillId="49" borderId="0" xfId="114" applyFont="1" applyFill="1" applyAlignment="1">
      <alignment horizontal="left" vertical="center"/>
      <protection/>
    </xf>
    <xf numFmtId="1" fontId="15" fillId="49" borderId="19" xfId="117" applyNumberFormat="1" applyFont="1" applyFill="1" applyBorder="1" applyAlignment="1" applyProtection="1">
      <alignment horizontal="center" vertical="center"/>
      <protection/>
    </xf>
    <xf numFmtId="165" fontId="92" fillId="49" borderId="19" xfId="113" applyNumberFormat="1" applyFont="1" applyFill="1" applyBorder="1" applyAlignment="1">
      <alignment horizontal="center" vertical="center"/>
      <protection/>
    </xf>
    <xf numFmtId="165" fontId="93" fillId="49" borderId="19" xfId="113" applyNumberFormat="1" applyFont="1" applyFill="1" applyBorder="1" applyAlignment="1">
      <alignment horizontal="center" vertical="center"/>
      <protection/>
    </xf>
    <xf numFmtId="165" fontId="25" fillId="0" borderId="34" xfId="122" applyNumberFormat="1" applyFont="1" applyFill="1" applyBorder="1" applyAlignment="1">
      <alignment horizontal="center" vertical="center" wrapText="1"/>
      <protection/>
    </xf>
    <xf numFmtId="164" fontId="25" fillId="0" borderId="34" xfId="122" applyNumberFormat="1" applyFont="1" applyFill="1" applyBorder="1" applyAlignment="1">
      <alignment horizontal="center" vertical="center"/>
      <protection/>
    </xf>
    <xf numFmtId="49" fontId="6" fillId="49" borderId="19" xfId="115" applyNumberFormat="1" applyFont="1" applyFill="1" applyBorder="1" applyAlignment="1">
      <alignment horizontal="center" vertical="center"/>
      <protection/>
    </xf>
    <xf numFmtId="1" fontId="2" fillId="49" borderId="0" xfId="117" applyNumberFormat="1" applyFont="1" applyFill="1" applyAlignment="1" applyProtection="1">
      <alignment horizontal="center"/>
      <protection locked="0"/>
    </xf>
    <xf numFmtId="0" fontId="6" fillId="49" borderId="19" xfId="115" applyFont="1" applyFill="1" applyBorder="1" applyAlignment="1">
      <alignment horizontal="center" vertical="center"/>
      <protection/>
    </xf>
    <xf numFmtId="0" fontId="56" fillId="0" borderId="0" xfId="113" applyFont="1" applyBorder="1" applyAlignment="1">
      <alignment horizontal="center" vertical="center" wrapText="1"/>
      <protection/>
    </xf>
    <xf numFmtId="0" fontId="35" fillId="0" borderId="41" xfId="121" applyFont="1" applyFill="1" applyBorder="1" applyAlignment="1">
      <alignment horizontal="center" wrapText="1"/>
      <protection/>
    </xf>
    <xf numFmtId="0" fontId="22" fillId="0" borderId="42" xfId="113" applyFont="1" applyFill="1" applyBorder="1" applyAlignment="1">
      <alignment horizontal="center" vertical="center" wrapText="1"/>
      <protection/>
    </xf>
    <xf numFmtId="0" fontId="22" fillId="0" borderId="43" xfId="113" applyFont="1" applyFill="1" applyBorder="1" applyAlignment="1">
      <alignment horizontal="center" vertical="center" wrapText="1"/>
      <protection/>
    </xf>
    <xf numFmtId="0" fontId="49" fillId="0" borderId="0" xfId="120" applyFont="1" applyFill="1" applyAlignment="1">
      <alignment horizontal="center" vertical="top" wrapText="1"/>
      <protection/>
    </xf>
    <xf numFmtId="0" fontId="92" fillId="0" borderId="19" xfId="120" applyFont="1" applyFill="1" applyBorder="1" applyAlignment="1">
      <alignment horizontal="center" vertical="top" wrapText="1"/>
      <protection/>
    </xf>
    <xf numFmtId="0" fontId="92" fillId="0" borderId="19" xfId="120" applyFont="1" applyBorder="1" applyAlignment="1">
      <alignment horizontal="center" vertical="center" wrapText="1"/>
      <protection/>
    </xf>
    <xf numFmtId="0" fontId="21" fillId="0" borderId="0" xfId="122" applyFont="1" applyFill="1" applyAlignment="1">
      <alignment horizontal="center" wrapText="1"/>
      <protection/>
    </xf>
    <xf numFmtId="0" fontId="23" fillId="0" borderId="0" xfId="122" applyFont="1" applyFill="1" applyAlignment="1">
      <alignment horizontal="center"/>
      <protection/>
    </xf>
    <xf numFmtId="0" fontId="24" fillId="0" borderId="44" xfId="122" applyFont="1" applyFill="1" applyBorder="1" applyAlignment="1">
      <alignment horizontal="center"/>
      <protection/>
    </xf>
    <xf numFmtId="0" fontId="24" fillId="0" borderId="45" xfId="122" applyFont="1" applyFill="1" applyBorder="1" applyAlignment="1">
      <alignment horizontal="center"/>
      <protection/>
    </xf>
    <xf numFmtId="0" fontId="94" fillId="0" borderId="19" xfId="120" applyFont="1" applyBorder="1" applyAlignment="1">
      <alignment horizontal="center" vertical="center" wrapText="1"/>
      <protection/>
    </xf>
    <xf numFmtId="14" fontId="25" fillId="0" borderId="46" xfId="104" applyNumberFormat="1" applyFont="1" applyBorder="1" applyAlignment="1">
      <alignment horizontal="center" vertical="center" wrapText="1"/>
      <protection/>
    </xf>
    <xf numFmtId="14" fontId="25" fillId="0" borderId="47" xfId="104" applyNumberFormat="1" applyFont="1" applyBorder="1" applyAlignment="1">
      <alignment horizontal="center" vertical="center" wrapText="1"/>
      <protection/>
    </xf>
    <xf numFmtId="0" fontId="56" fillId="0" borderId="0" xfId="122" applyFont="1" applyFill="1" applyAlignment="1">
      <alignment horizontal="center" wrapText="1"/>
      <protection/>
    </xf>
    <xf numFmtId="0" fontId="23" fillId="0" borderId="0" xfId="122" applyFont="1" applyFill="1" applyAlignment="1">
      <alignment horizontal="center" wrapText="1"/>
      <protection/>
    </xf>
    <xf numFmtId="0" fontId="24" fillId="0" borderId="48" xfId="122" applyFont="1" applyFill="1" applyBorder="1" applyAlignment="1">
      <alignment horizontal="center"/>
      <protection/>
    </xf>
    <xf numFmtId="0" fontId="24" fillId="0" borderId="35" xfId="122" applyFont="1" applyFill="1" applyBorder="1" applyAlignment="1">
      <alignment horizontal="center"/>
      <protection/>
    </xf>
    <xf numFmtId="0" fontId="21" fillId="0" borderId="46" xfId="122" applyFont="1" applyFill="1" applyBorder="1" applyAlignment="1">
      <alignment horizontal="center" vertical="center" wrapText="1"/>
      <protection/>
    </xf>
    <xf numFmtId="0" fontId="21" fillId="0" borderId="47" xfId="122" applyFont="1" applyFill="1" applyBorder="1" applyAlignment="1">
      <alignment horizontal="center" vertical="center" wrapText="1"/>
      <protection/>
    </xf>
    <xf numFmtId="0" fontId="6" fillId="49" borderId="49" xfId="115" applyFont="1" applyFill="1" applyBorder="1" applyAlignment="1">
      <alignment horizontal="center" vertical="center"/>
      <protection/>
    </xf>
    <xf numFmtId="0" fontId="6" fillId="49" borderId="50" xfId="115" applyFont="1" applyFill="1" applyBorder="1" applyAlignment="1">
      <alignment horizontal="center" vertical="center"/>
      <protection/>
    </xf>
    <xf numFmtId="0" fontId="10" fillId="49" borderId="51" xfId="114" applyFont="1" applyFill="1" applyBorder="1" applyAlignment="1">
      <alignment horizontal="left" vertical="center" wrapText="1"/>
      <protection/>
    </xf>
    <xf numFmtId="165" fontId="6" fillId="49" borderId="38" xfId="115" applyNumberFormat="1" applyFont="1" applyFill="1" applyBorder="1" applyAlignment="1">
      <alignment horizontal="center" vertical="center"/>
      <protection/>
    </xf>
    <xf numFmtId="165" fontId="6" fillId="49" borderId="52" xfId="115" applyNumberFormat="1" applyFont="1" applyFill="1" applyBorder="1" applyAlignment="1">
      <alignment horizontal="center" vertical="center"/>
      <protection/>
    </xf>
    <xf numFmtId="0" fontId="33" fillId="49" borderId="51" xfId="115" applyFont="1" applyFill="1" applyBorder="1" applyAlignment="1">
      <alignment horizontal="center" vertical="center" wrapText="1"/>
      <protection/>
    </xf>
    <xf numFmtId="0" fontId="33" fillId="49" borderId="18" xfId="115" applyFont="1" applyFill="1" applyBorder="1" applyAlignment="1">
      <alignment horizontal="center" vertical="center" wrapText="1"/>
      <protection/>
    </xf>
    <xf numFmtId="0" fontId="4" fillId="49" borderId="19" xfId="115" applyFont="1" applyFill="1" applyBorder="1" applyAlignment="1">
      <alignment horizontal="center" vertical="center" wrapText="1"/>
      <protection/>
    </xf>
    <xf numFmtId="6" fontId="4" fillId="49" borderId="19" xfId="115" applyNumberFormat="1" applyFont="1" applyFill="1" applyBorder="1" applyAlignment="1">
      <alignment horizontal="center" vertical="center" wrapText="1"/>
      <protection/>
    </xf>
    <xf numFmtId="0" fontId="6" fillId="49" borderId="38" xfId="115" applyFont="1" applyFill="1" applyBorder="1" applyAlignment="1">
      <alignment horizontal="center" vertical="center"/>
      <protection/>
    </xf>
    <xf numFmtId="0" fontId="6" fillId="49" borderId="52" xfId="115" applyFont="1" applyFill="1" applyBorder="1" applyAlignment="1">
      <alignment horizontal="center" vertical="center"/>
      <protection/>
    </xf>
    <xf numFmtId="0" fontId="32" fillId="49" borderId="0" xfId="116" applyFont="1" applyFill="1" applyAlignment="1">
      <alignment horizontal="center"/>
      <protection/>
    </xf>
    <xf numFmtId="0" fontId="32" fillId="49" borderId="18" xfId="115" applyFont="1" applyFill="1" applyBorder="1" applyAlignment="1">
      <alignment horizontal="center" vertical="top" wrapText="1"/>
      <protection/>
    </xf>
    <xf numFmtId="0" fontId="6" fillId="49" borderId="19" xfId="115" applyFont="1" applyFill="1" applyBorder="1" applyAlignment="1">
      <alignment horizontal="center" vertical="center"/>
      <protection/>
    </xf>
    <xf numFmtId="1" fontId="16" fillId="0" borderId="19" xfId="117" applyNumberFormat="1" applyFont="1" applyFill="1" applyBorder="1" applyAlignment="1" applyProtection="1">
      <alignment horizontal="center" vertical="center" wrapText="1"/>
      <protection/>
    </xf>
    <xf numFmtId="1" fontId="15" fillId="0" borderId="19" xfId="117" applyNumberFormat="1" applyFont="1" applyFill="1" applyBorder="1" applyAlignment="1" applyProtection="1">
      <alignment horizontal="center" vertical="center" wrapText="1"/>
      <protection/>
    </xf>
    <xf numFmtId="1" fontId="15" fillId="0" borderId="53" xfId="117" applyNumberFormat="1" applyFont="1" applyFill="1" applyBorder="1" applyAlignment="1" applyProtection="1">
      <alignment horizontal="center" vertical="center" wrapText="1"/>
      <protection/>
    </xf>
    <xf numFmtId="1" fontId="15" fillId="0" borderId="40" xfId="117" applyNumberFormat="1" applyFont="1" applyFill="1" applyBorder="1" applyAlignment="1" applyProtection="1">
      <alignment horizontal="center" vertical="center" wrapText="1"/>
      <protection/>
    </xf>
    <xf numFmtId="1" fontId="55" fillId="0" borderId="19" xfId="117" applyNumberFormat="1" applyFont="1" applyFill="1" applyBorder="1" applyAlignment="1" applyProtection="1">
      <alignment horizontal="center" vertical="center" wrapText="1"/>
      <protection/>
    </xf>
    <xf numFmtId="1" fontId="3" fillId="0" borderId="18" xfId="117" applyNumberFormat="1" applyFont="1" applyFill="1" applyBorder="1" applyAlignment="1" applyProtection="1">
      <alignment horizontal="center"/>
      <protection locked="0"/>
    </xf>
    <xf numFmtId="1" fontId="12" fillId="0" borderId="19" xfId="117" applyNumberFormat="1" applyFont="1" applyFill="1" applyBorder="1" applyAlignment="1" applyProtection="1">
      <alignment horizontal="center" vertical="center" wrapText="1"/>
      <protection/>
    </xf>
    <xf numFmtId="1" fontId="16" fillId="0" borderId="38" xfId="117" applyNumberFormat="1" applyFont="1" applyFill="1" applyBorder="1" applyAlignment="1" applyProtection="1">
      <alignment horizontal="center" vertical="center" wrapText="1"/>
      <protection/>
    </xf>
    <xf numFmtId="1" fontId="16" fillId="0" borderId="52" xfId="117" applyNumberFormat="1" applyFont="1" applyFill="1" applyBorder="1" applyAlignment="1" applyProtection="1">
      <alignment horizontal="center" vertical="center" wrapText="1"/>
      <protection/>
    </xf>
    <xf numFmtId="1" fontId="13" fillId="0" borderId="54" xfId="117" applyNumberFormat="1" applyFont="1" applyFill="1" applyBorder="1" applyAlignment="1" applyProtection="1">
      <alignment horizontal="center" vertical="center" wrapText="1"/>
      <protection/>
    </xf>
    <xf numFmtId="1" fontId="13" fillId="0" borderId="51" xfId="117" applyNumberFormat="1" applyFont="1" applyFill="1" applyBorder="1" applyAlignment="1" applyProtection="1">
      <alignment horizontal="center" vertical="center" wrapText="1"/>
      <protection/>
    </xf>
    <xf numFmtId="1" fontId="13" fillId="0" borderId="55" xfId="117" applyNumberFormat="1" applyFont="1" applyFill="1" applyBorder="1" applyAlignment="1" applyProtection="1">
      <alignment horizontal="center" vertical="center" wrapText="1"/>
      <protection/>
    </xf>
    <xf numFmtId="1" fontId="13" fillId="0" borderId="56" xfId="117" applyNumberFormat="1" applyFont="1" applyFill="1" applyBorder="1" applyAlignment="1" applyProtection="1">
      <alignment horizontal="center" vertical="center" wrapText="1"/>
      <protection/>
    </xf>
    <xf numFmtId="1" fontId="13" fillId="0" borderId="0" xfId="117" applyNumberFormat="1" applyFont="1" applyFill="1" applyBorder="1" applyAlignment="1" applyProtection="1">
      <alignment horizontal="center" vertical="center" wrapText="1"/>
      <protection/>
    </xf>
    <xf numFmtId="1" fontId="13" fillId="0" borderId="57" xfId="117" applyNumberFormat="1" applyFont="1" applyFill="1" applyBorder="1" applyAlignment="1" applyProtection="1">
      <alignment horizontal="center" vertical="center" wrapText="1"/>
      <protection/>
    </xf>
    <xf numFmtId="1" fontId="13" fillId="0" borderId="49" xfId="117" applyNumberFormat="1" applyFont="1" applyFill="1" applyBorder="1" applyAlignment="1" applyProtection="1">
      <alignment horizontal="center" vertical="center" wrapText="1"/>
      <protection/>
    </xf>
    <xf numFmtId="1" fontId="13" fillId="0" borderId="18" xfId="117" applyNumberFormat="1" applyFont="1" applyFill="1" applyBorder="1" applyAlignment="1" applyProtection="1">
      <alignment horizontal="center" vertical="center" wrapText="1"/>
      <protection/>
    </xf>
    <xf numFmtId="1" fontId="13" fillId="0" borderId="50" xfId="117" applyNumberFormat="1" applyFont="1" applyFill="1" applyBorder="1" applyAlignment="1" applyProtection="1">
      <alignment horizontal="center" vertical="center" wrapText="1"/>
      <protection/>
    </xf>
    <xf numFmtId="1" fontId="13" fillId="0" borderId="19" xfId="117" applyNumberFormat="1" applyFont="1" applyFill="1" applyBorder="1" applyAlignment="1" applyProtection="1">
      <alignment horizontal="center" vertical="center" wrapText="1"/>
      <protection/>
    </xf>
    <xf numFmtId="1" fontId="13" fillId="0" borderId="38" xfId="117" applyNumberFormat="1" applyFont="1" applyFill="1" applyBorder="1" applyAlignment="1" applyProtection="1">
      <alignment horizontal="center" vertical="center" wrapText="1"/>
      <protection/>
    </xf>
    <xf numFmtId="1" fontId="13" fillId="0" borderId="58" xfId="117" applyNumberFormat="1" applyFont="1" applyFill="1" applyBorder="1" applyAlignment="1" applyProtection="1">
      <alignment horizontal="center" vertical="center" wrapText="1"/>
      <protection/>
    </xf>
    <xf numFmtId="1" fontId="13" fillId="0" borderId="52" xfId="117" applyNumberFormat="1" applyFont="1" applyFill="1" applyBorder="1" applyAlignment="1" applyProtection="1">
      <alignment horizontal="center" vertical="center" wrapText="1"/>
      <protection/>
    </xf>
    <xf numFmtId="1" fontId="3" fillId="0" borderId="0" xfId="117" applyNumberFormat="1" applyFont="1" applyFill="1" applyAlignment="1" applyProtection="1">
      <alignment horizontal="center"/>
      <protection locked="0"/>
    </xf>
    <xf numFmtId="1" fontId="2" fillId="0" borderId="53" xfId="117" applyNumberFormat="1" applyFont="1" applyFill="1" applyBorder="1" applyAlignment="1" applyProtection="1">
      <alignment horizontal="center"/>
      <protection/>
    </xf>
    <xf numFmtId="1" fontId="2" fillId="0" borderId="59" xfId="117" applyNumberFormat="1" applyFont="1" applyFill="1" applyBorder="1" applyAlignment="1" applyProtection="1">
      <alignment horizontal="center"/>
      <protection/>
    </xf>
    <xf numFmtId="1" fontId="2" fillId="0" borderId="40" xfId="117" applyNumberFormat="1" applyFont="1" applyFill="1" applyBorder="1" applyAlignment="1" applyProtection="1">
      <alignment horizontal="center"/>
      <protection/>
    </xf>
    <xf numFmtId="1" fontId="13" fillId="0" borderId="53" xfId="117" applyNumberFormat="1" applyFont="1" applyFill="1" applyBorder="1" applyAlignment="1" applyProtection="1">
      <alignment horizontal="center" vertical="center" wrapText="1"/>
      <protection/>
    </xf>
    <xf numFmtId="1" fontId="13" fillId="0" borderId="19" xfId="117" applyNumberFormat="1" applyFont="1" applyFill="1" applyBorder="1" applyAlignment="1" applyProtection="1">
      <alignment horizontal="center" vertical="center" wrapText="1"/>
      <protection locked="0"/>
    </xf>
    <xf numFmtId="1" fontId="14" fillId="0" borderId="54" xfId="117" applyNumberFormat="1" applyFont="1" applyFill="1" applyBorder="1" applyAlignment="1" applyProtection="1">
      <alignment horizontal="center" vertical="center" wrapText="1"/>
      <protection/>
    </xf>
    <xf numFmtId="1" fontId="14" fillId="0" borderId="51" xfId="117" applyNumberFormat="1" applyFont="1" applyFill="1" applyBorder="1" applyAlignment="1" applyProtection="1">
      <alignment horizontal="center" vertical="center" wrapText="1"/>
      <protection/>
    </xf>
    <xf numFmtId="1" fontId="14" fillId="0" borderId="55" xfId="117" applyNumberFormat="1" applyFont="1" applyFill="1" applyBorder="1" applyAlignment="1" applyProtection="1">
      <alignment horizontal="center" vertical="center" wrapText="1"/>
      <protection/>
    </xf>
    <xf numFmtId="1" fontId="14" fillId="0" borderId="56" xfId="117" applyNumberFormat="1" applyFont="1" applyFill="1" applyBorder="1" applyAlignment="1" applyProtection="1">
      <alignment horizontal="center" vertical="center" wrapText="1"/>
      <protection/>
    </xf>
    <xf numFmtId="1" fontId="14" fillId="0" borderId="0" xfId="117" applyNumberFormat="1" applyFont="1" applyFill="1" applyBorder="1" applyAlignment="1" applyProtection="1">
      <alignment horizontal="center" vertical="center" wrapText="1"/>
      <protection/>
    </xf>
    <xf numFmtId="1" fontId="14" fillId="0" borderId="57" xfId="117" applyNumberFormat="1" applyFont="1" applyFill="1" applyBorder="1" applyAlignment="1" applyProtection="1">
      <alignment horizontal="center" vertical="center" wrapText="1"/>
      <protection/>
    </xf>
    <xf numFmtId="1" fontId="14" fillId="0" borderId="49" xfId="117" applyNumberFormat="1" applyFont="1" applyFill="1" applyBorder="1" applyAlignment="1" applyProtection="1">
      <alignment horizontal="center" vertical="center" wrapText="1"/>
      <protection/>
    </xf>
    <xf numFmtId="1" fontId="14" fillId="0" borderId="18" xfId="117" applyNumberFormat="1" applyFont="1" applyFill="1" applyBorder="1" applyAlignment="1" applyProtection="1">
      <alignment horizontal="center" vertical="center" wrapText="1"/>
      <protection/>
    </xf>
    <xf numFmtId="1" fontId="14" fillId="0" borderId="50" xfId="117" applyNumberFormat="1" applyFont="1" applyFill="1" applyBorder="1" applyAlignment="1" applyProtection="1">
      <alignment horizontal="center" vertical="center" wrapText="1"/>
      <protection/>
    </xf>
  </cellXfs>
  <cellStyles count="1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Звичайний 2 3" xfId="104"/>
    <cellStyle name="Звичайний 3 2 3" xfId="105"/>
    <cellStyle name="Итог" xfId="106"/>
    <cellStyle name="Контрольная ячейка" xfId="107"/>
    <cellStyle name="Название" xfId="108"/>
    <cellStyle name="Нейтральный" xfId="109"/>
    <cellStyle name="Обычный 2" xfId="110"/>
    <cellStyle name="Обычный 2 2" xfId="111"/>
    <cellStyle name="Обычный 3" xfId="112"/>
    <cellStyle name="Обычный 4" xfId="113"/>
    <cellStyle name="Обычный 5 2" xfId="114"/>
    <cellStyle name="Обычный 5 3" xfId="115"/>
    <cellStyle name="Обычный 6 3" xfId="116"/>
    <cellStyle name="Обычный_06" xfId="117"/>
    <cellStyle name="Обычный_09_Професійний склад" xfId="118"/>
    <cellStyle name="Обычный_12 Зинкевич" xfId="119"/>
    <cellStyle name="Обычный_27.08.2013" xfId="120"/>
    <cellStyle name="Обычный_TБЛ-12~1" xfId="121"/>
    <cellStyle name="Обычный_Форма7Н" xfId="122"/>
    <cellStyle name="Плохой" xfId="123"/>
    <cellStyle name="Пояснение" xfId="124"/>
    <cellStyle name="Примечание" xfId="125"/>
    <cellStyle name="Percent" xfId="126"/>
    <cellStyle name="Связанная ячейка" xfId="127"/>
    <cellStyle name="Текст предупреждения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12"/>
  <sheetViews>
    <sheetView view="pageBreakPreview" zoomScale="80" zoomScaleSheetLayoutView="80" zoomScalePageLayoutView="0" workbookViewId="0" topLeftCell="A1">
      <selection activeCell="A3" sqref="A3:C3"/>
    </sheetView>
  </sheetViews>
  <sheetFormatPr defaultColWidth="10.28125" defaultRowHeight="15"/>
  <cols>
    <col min="1" max="1" width="33.421875" style="40" customWidth="1"/>
    <col min="2" max="2" width="10.7109375" style="44" customWidth="1"/>
    <col min="3" max="3" width="14.28125" style="44" customWidth="1"/>
    <col min="4" max="4" width="10.421875" style="40" customWidth="1"/>
    <col min="5" max="231" width="7.8515625" style="40" customWidth="1"/>
    <col min="232" max="232" width="39.28125" style="40" customWidth="1"/>
    <col min="233" max="16384" width="10.28125" style="40" customWidth="1"/>
  </cols>
  <sheetData>
    <row r="1" spans="1:4" s="45" customFormat="1" ht="20.25" customHeight="1">
      <c r="A1" s="43"/>
      <c r="B1" s="43"/>
      <c r="C1" s="44"/>
      <c r="D1" s="43"/>
    </row>
    <row r="2" spans="1:4" s="47" customFormat="1" ht="12" customHeight="1">
      <c r="A2" s="46"/>
      <c r="B2" s="46"/>
      <c r="C2" s="44"/>
      <c r="D2" s="46"/>
    </row>
    <row r="3" spans="1:3" ht="63" customHeight="1">
      <c r="A3" s="178" t="s">
        <v>114</v>
      </c>
      <c r="B3" s="178"/>
      <c r="C3" s="178"/>
    </row>
    <row r="4" spans="1:3" ht="33.75" customHeight="1" thickBot="1">
      <c r="A4" s="179" t="s">
        <v>69</v>
      </c>
      <c r="B4" s="179"/>
      <c r="C4" s="179"/>
    </row>
    <row r="5" spans="1:3" ht="16.5" customHeight="1" thickTop="1">
      <c r="A5" s="41"/>
      <c r="B5" s="180" t="s">
        <v>56</v>
      </c>
      <c r="C5" s="181"/>
    </row>
    <row r="6" spans="1:3" ht="15.75" thickBot="1">
      <c r="A6" s="42"/>
      <c r="B6" s="65" t="s">
        <v>57</v>
      </c>
      <c r="C6" s="66" t="s">
        <v>6</v>
      </c>
    </row>
    <row r="7" spans="1:3" ht="38.25" thickTop="1">
      <c r="A7" s="59" t="s">
        <v>60</v>
      </c>
      <c r="B7" s="48">
        <v>431.8</v>
      </c>
      <c r="C7" s="49">
        <v>418.1</v>
      </c>
    </row>
    <row r="8" spans="1:3" ht="37.5">
      <c r="A8" s="60" t="s">
        <v>59</v>
      </c>
      <c r="B8" s="50">
        <v>57.7</v>
      </c>
      <c r="C8" s="51">
        <v>55.8</v>
      </c>
    </row>
    <row r="9" spans="1:3" ht="37.5">
      <c r="A9" s="61" t="s">
        <v>61</v>
      </c>
      <c r="B9" s="52">
        <v>382.1</v>
      </c>
      <c r="C9" s="53">
        <v>366</v>
      </c>
    </row>
    <row r="10" spans="1:3" ht="18.75">
      <c r="A10" s="62" t="s">
        <v>58</v>
      </c>
      <c r="B10" s="54">
        <v>51</v>
      </c>
      <c r="C10" s="55">
        <v>48.8</v>
      </c>
    </row>
    <row r="11" spans="1:3" ht="56.25">
      <c r="A11" s="63" t="s">
        <v>68</v>
      </c>
      <c r="B11" s="56">
        <v>49.7</v>
      </c>
      <c r="C11" s="57">
        <v>52.1</v>
      </c>
    </row>
    <row r="12" spans="1:3" ht="35.25" customHeight="1">
      <c r="A12" s="64" t="s">
        <v>62</v>
      </c>
      <c r="B12" s="50">
        <v>11.5</v>
      </c>
      <c r="C12" s="58">
        <v>12.5</v>
      </c>
    </row>
  </sheetData>
  <sheetProtection/>
  <mergeCells count="3">
    <mergeCell ref="A3:C3"/>
    <mergeCell ref="A4:C4"/>
    <mergeCell ref="B5:C5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6"/>
  <sheetViews>
    <sheetView view="pageBreakPreview" zoomScale="55" zoomScaleNormal="85" zoomScaleSheetLayoutView="55" zoomScalePageLayoutView="0" workbookViewId="0" topLeftCell="B1">
      <pane xSplit="1" ySplit="7" topLeftCell="C8" activePane="bottomRight" state="frozen"/>
      <selection pane="topLeft" activeCell="T9" sqref="T9"/>
      <selection pane="topRight" activeCell="T9" sqref="T9"/>
      <selection pane="bottomLeft" activeCell="T9" sqref="T9"/>
      <selection pane="bottomRight" activeCell="D5" sqref="D5:D6"/>
    </sheetView>
  </sheetViews>
  <sheetFormatPr defaultColWidth="9.140625" defaultRowHeight="15"/>
  <cols>
    <col min="1" max="1" width="1.28515625" style="80" hidden="1" customWidth="1"/>
    <col min="2" max="2" width="51.140625" style="80" customWidth="1"/>
    <col min="3" max="4" width="17.8515625" style="80" customWidth="1"/>
    <col min="5" max="5" width="17.57421875" style="80" customWidth="1"/>
    <col min="6" max="6" width="16.7109375" style="80" customWidth="1"/>
    <col min="7" max="7" width="9.140625" style="80" customWidth="1"/>
    <col min="8" max="10" width="0" style="80" hidden="1" customWidth="1"/>
    <col min="11" max="16384" width="9.140625" style="80" customWidth="1"/>
  </cols>
  <sheetData>
    <row r="1" s="67" customFormat="1" ht="10.5" customHeight="1">
      <c r="F1" s="68"/>
    </row>
    <row r="2" spans="1:6" s="69" customFormat="1" ht="62.25" customHeight="1">
      <c r="A2" s="182" t="s">
        <v>63</v>
      </c>
      <c r="B2" s="182"/>
      <c r="C2" s="182"/>
      <c r="D2" s="182"/>
      <c r="E2" s="182"/>
      <c r="F2" s="182"/>
    </row>
    <row r="3" spans="1:6" s="69" customFormat="1" ht="20.25" customHeight="1">
      <c r="A3" s="70"/>
      <c r="B3" s="70"/>
      <c r="C3" s="70"/>
      <c r="D3" s="70"/>
      <c r="E3" s="70"/>
      <c r="F3" s="70"/>
    </row>
    <row r="4" spans="1:6" s="69" customFormat="1" ht="16.5" customHeight="1">
      <c r="A4" s="70"/>
      <c r="B4" s="70"/>
      <c r="C4" s="70"/>
      <c r="D4" s="70"/>
      <c r="E4" s="70"/>
      <c r="F4" s="71" t="s">
        <v>64</v>
      </c>
    </row>
    <row r="5" spans="1:6" s="69" customFormat="1" ht="24.75" customHeight="1">
      <c r="A5" s="70"/>
      <c r="B5" s="183"/>
      <c r="C5" s="184" t="s">
        <v>119</v>
      </c>
      <c r="D5" s="184" t="s">
        <v>118</v>
      </c>
      <c r="E5" s="184" t="s">
        <v>65</v>
      </c>
      <c r="F5" s="184"/>
    </row>
    <row r="6" spans="1:6" s="69" customFormat="1" ht="47.25" customHeight="1">
      <c r="A6" s="72"/>
      <c r="B6" s="183"/>
      <c r="C6" s="184"/>
      <c r="D6" s="184"/>
      <c r="E6" s="108" t="s">
        <v>2</v>
      </c>
      <c r="F6" s="109" t="s">
        <v>66</v>
      </c>
    </row>
    <row r="7" spans="2:6" s="73" customFormat="1" ht="19.5" customHeight="1">
      <c r="B7" s="110" t="s">
        <v>24</v>
      </c>
      <c r="C7" s="111">
        <v>1</v>
      </c>
      <c r="D7" s="112">
        <v>2</v>
      </c>
      <c r="E7" s="111">
        <v>3</v>
      </c>
      <c r="F7" s="112">
        <v>4</v>
      </c>
    </row>
    <row r="8" spans="1:10" s="74" customFormat="1" ht="27.75" customHeight="1">
      <c r="A8" s="100"/>
      <c r="B8" s="113" t="s">
        <v>80</v>
      </c>
      <c r="C8" s="114">
        <f>SUM(C9:C26)</f>
        <v>1583</v>
      </c>
      <c r="D8" s="114">
        <f>SUM(D9:D26)</f>
        <v>988</v>
      </c>
      <c r="E8" s="171">
        <f>ROUND(D8/C8*100,1)</f>
        <v>62.4</v>
      </c>
      <c r="F8" s="114">
        <f aca="true" t="shared" si="0" ref="F8:F26">D8-C8</f>
        <v>-595</v>
      </c>
      <c r="I8" s="75"/>
      <c r="J8" s="75"/>
    </row>
    <row r="9" spans="1:10" s="76" customFormat="1" ht="23.25" customHeight="1">
      <c r="A9" s="80"/>
      <c r="B9" s="115" t="s">
        <v>81</v>
      </c>
      <c r="C9" s="116">
        <v>0</v>
      </c>
      <c r="D9" s="116">
        <v>0</v>
      </c>
      <c r="E9" s="117">
        <v>0</v>
      </c>
      <c r="F9" s="118">
        <f t="shared" si="0"/>
        <v>0</v>
      </c>
      <c r="H9" s="77">
        <f>ROUND(D9/$D$8*100,1)</f>
        <v>0</v>
      </c>
      <c r="I9" s="78">
        <f>ROUND(C9/1000,1)</f>
        <v>0</v>
      </c>
      <c r="J9" s="78">
        <f>ROUND(D9/1000,1)</f>
        <v>0</v>
      </c>
    </row>
    <row r="10" spans="1:10" s="76" customFormat="1" ht="23.25" customHeight="1">
      <c r="A10" s="80"/>
      <c r="B10" s="115" t="s">
        <v>82</v>
      </c>
      <c r="C10" s="116">
        <v>0</v>
      </c>
      <c r="D10" s="116">
        <v>0</v>
      </c>
      <c r="E10" s="117">
        <v>0</v>
      </c>
      <c r="F10" s="118">
        <f t="shared" si="0"/>
        <v>0</v>
      </c>
      <c r="H10" s="77">
        <f aca="true" t="shared" si="1" ref="H10:H26">ROUND(D10/$D$8*100,1)</f>
        <v>0</v>
      </c>
      <c r="I10" s="78">
        <f aca="true" t="shared" si="2" ref="I10:J26">ROUND(C10/1000,1)</f>
        <v>0</v>
      </c>
      <c r="J10" s="78">
        <f t="shared" si="2"/>
        <v>0</v>
      </c>
    </row>
    <row r="11" spans="1:10" s="76" customFormat="1" ht="23.25" customHeight="1">
      <c r="A11" s="80"/>
      <c r="B11" s="115" t="s">
        <v>83</v>
      </c>
      <c r="C11" s="116">
        <v>48</v>
      </c>
      <c r="D11" s="116">
        <v>15</v>
      </c>
      <c r="E11" s="172">
        <f>ROUND(D11/C11*100,1)</f>
        <v>31.3</v>
      </c>
      <c r="F11" s="118">
        <f t="shared" si="0"/>
        <v>-33</v>
      </c>
      <c r="H11" s="79">
        <f t="shared" si="1"/>
        <v>1.5</v>
      </c>
      <c r="I11" s="78">
        <f t="shared" si="2"/>
        <v>0</v>
      </c>
      <c r="J11" s="78">
        <f t="shared" si="2"/>
        <v>0</v>
      </c>
    </row>
    <row r="12" spans="1:10" s="76" customFormat="1" ht="23.25" customHeight="1">
      <c r="A12" s="80"/>
      <c r="B12" s="115" t="s">
        <v>84</v>
      </c>
      <c r="C12" s="116">
        <v>50</v>
      </c>
      <c r="D12" s="116">
        <v>0</v>
      </c>
      <c r="E12" s="117">
        <v>0</v>
      </c>
      <c r="F12" s="118">
        <f t="shared" si="0"/>
        <v>-50</v>
      </c>
      <c r="H12" s="77">
        <f t="shared" si="1"/>
        <v>0</v>
      </c>
      <c r="I12" s="78">
        <f t="shared" si="2"/>
        <v>0.1</v>
      </c>
      <c r="J12" s="78">
        <f t="shared" si="2"/>
        <v>0</v>
      </c>
    </row>
    <row r="13" spans="1:10" s="76" customFormat="1" ht="23.25" customHeight="1">
      <c r="A13" s="80"/>
      <c r="B13" s="115" t="s">
        <v>85</v>
      </c>
      <c r="C13" s="116">
        <v>0</v>
      </c>
      <c r="D13" s="116">
        <v>0</v>
      </c>
      <c r="E13" s="117">
        <v>0</v>
      </c>
      <c r="F13" s="118">
        <f t="shared" si="0"/>
        <v>0</v>
      </c>
      <c r="H13" s="79">
        <f t="shared" si="1"/>
        <v>0</v>
      </c>
      <c r="I13" s="78">
        <f t="shared" si="2"/>
        <v>0</v>
      </c>
      <c r="J13" s="78">
        <f t="shared" si="2"/>
        <v>0</v>
      </c>
    </row>
    <row r="14" spans="1:10" s="76" customFormat="1" ht="23.25" customHeight="1">
      <c r="A14" s="80"/>
      <c r="B14" s="115" t="s">
        <v>86</v>
      </c>
      <c r="C14" s="116">
        <v>0</v>
      </c>
      <c r="D14" s="116">
        <v>21</v>
      </c>
      <c r="E14" s="117">
        <v>0</v>
      </c>
      <c r="F14" s="118">
        <f t="shared" si="0"/>
        <v>21</v>
      </c>
      <c r="H14" s="77">
        <f t="shared" si="1"/>
        <v>2.1</v>
      </c>
      <c r="I14" s="78">
        <f t="shared" si="2"/>
        <v>0</v>
      </c>
      <c r="J14" s="78">
        <f t="shared" si="2"/>
        <v>0</v>
      </c>
    </row>
    <row r="15" spans="1:10" s="76" customFormat="1" ht="23.25" customHeight="1">
      <c r="A15" s="80"/>
      <c r="B15" s="115" t="s">
        <v>87</v>
      </c>
      <c r="C15" s="116">
        <v>51</v>
      </c>
      <c r="D15" s="116">
        <v>120</v>
      </c>
      <c r="E15" s="172">
        <f>ROUND(D15/C15*100,1)</f>
        <v>235.3</v>
      </c>
      <c r="F15" s="118">
        <f t="shared" si="0"/>
        <v>69</v>
      </c>
      <c r="H15" s="77">
        <f t="shared" si="1"/>
        <v>12.1</v>
      </c>
      <c r="I15" s="78">
        <f t="shared" si="2"/>
        <v>0.1</v>
      </c>
      <c r="J15" s="78">
        <f t="shared" si="2"/>
        <v>0.1</v>
      </c>
    </row>
    <row r="16" spans="1:10" s="76" customFormat="1" ht="23.25" customHeight="1">
      <c r="A16" s="80"/>
      <c r="B16" s="115" t="s">
        <v>70</v>
      </c>
      <c r="C16" s="116">
        <v>22</v>
      </c>
      <c r="D16" s="116">
        <v>354</v>
      </c>
      <c r="E16" s="172">
        <f>ROUND(D16/C16*100,1)</f>
        <v>1609.1</v>
      </c>
      <c r="F16" s="118">
        <f t="shared" si="0"/>
        <v>332</v>
      </c>
      <c r="H16" s="77">
        <f t="shared" si="1"/>
        <v>35.8</v>
      </c>
      <c r="I16" s="78">
        <f t="shared" si="2"/>
        <v>0</v>
      </c>
      <c r="J16" s="78">
        <f t="shared" si="2"/>
        <v>0.4</v>
      </c>
    </row>
    <row r="17" spans="1:10" s="76" customFormat="1" ht="23.25" customHeight="1">
      <c r="A17" s="80"/>
      <c r="B17" s="119" t="s">
        <v>71</v>
      </c>
      <c r="C17" s="116">
        <v>60</v>
      </c>
      <c r="D17" s="116">
        <v>0</v>
      </c>
      <c r="E17" s="117">
        <v>0</v>
      </c>
      <c r="F17" s="118">
        <f t="shared" si="0"/>
        <v>-60</v>
      </c>
      <c r="H17" s="77">
        <f t="shared" si="1"/>
        <v>0</v>
      </c>
      <c r="I17" s="78">
        <f t="shared" si="2"/>
        <v>0.1</v>
      </c>
      <c r="J17" s="78">
        <f t="shared" si="2"/>
        <v>0</v>
      </c>
    </row>
    <row r="18" spans="1:10" s="76" customFormat="1" ht="23.25" customHeight="1">
      <c r="A18" s="80"/>
      <c r="B18" s="115" t="s">
        <v>88</v>
      </c>
      <c r="C18" s="116">
        <v>0</v>
      </c>
      <c r="D18" s="116">
        <v>0</v>
      </c>
      <c r="E18" s="117">
        <v>0</v>
      </c>
      <c r="F18" s="118">
        <f t="shared" si="0"/>
        <v>0</v>
      </c>
      <c r="H18" s="77">
        <f t="shared" si="1"/>
        <v>0</v>
      </c>
      <c r="I18" s="78">
        <f t="shared" si="2"/>
        <v>0</v>
      </c>
      <c r="J18" s="78">
        <f t="shared" si="2"/>
        <v>0</v>
      </c>
    </row>
    <row r="19" spans="1:10" s="76" customFormat="1" ht="23.25" customHeight="1">
      <c r="A19" s="80"/>
      <c r="B19" s="115" t="s">
        <v>89</v>
      </c>
      <c r="C19" s="116">
        <v>28</v>
      </c>
      <c r="D19" s="116">
        <v>5</v>
      </c>
      <c r="E19" s="172">
        <f>ROUND(D19/C19*100,1)</f>
        <v>17.9</v>
      </c>
      <c r="F19" s="118">
        <f t="shared" si="0"/>
        <v>-23</v>
      </c>
      <c r="H19" s="77">
        <f t="shared" si="1"/>
        <v>0.5</v>
      </c>
      <c r="I19" s="78">
        <f t="shared" si="2"/>
        <v>0</v>
      </c>
      <c r="J19" s="78">
        <f t="shared" si="2"/>
        <v>0</v>
      </c>
    </row>
    <row r="20" spans="1:10" s="76" customFormat="1" ht="23.25" customHeight="1">
      <c r="A20" s="80"/>
      <c r="B20" s="115" t="s">
        <v>72</v>
      </c>
      <c r="C20" s="116">
        <v>28</v>
      </c>
      <c r="D20" s="116">
        <v>70</v>
      </c>
      <c r="E20" s="172">
        <f>ROUND(D20/C20*100,1)</f>
        <v>250</v>
      </c>
      <c r="F20" s="118">
        <f t="shared" si="0"/>
        <v>42</v>
      </c>
      <c r="H20" s="79">
        <f t="shared" si="1"/>
        <v>7.1</v>
      </c>
      <c r="I20" s="78">
        <f t="shared" si="2"/>
        <v>0</v>
      </c>
      <c r="J20" s="78">
        <f t="shared" si="2"/>
        <v>0.1</v>
      </c>
    </row>
    <row r="21" spans="1:10" s="76" customFormat="1" ht="23.25" customHeight="1">
      <c r="A21" s="80"/>
      <c r="B21" s="115" t="s">
        <v>73</v>
      </c>
      <c r="C21" s="116">
        <v>37</v>
      </c>
      <c r="D21" s="116">
        <v>0</v>
      </c>
      <c r="E21" s="117">
        <v>0</v>
      </c>
      <c r="F21" s="118">
        <f t="shared" si="0"/>
        <v>-37</v>
      </c>
      <c r="H21" s="79">
        <f t="shared" si="1"/>
        <v>0</v>
      </c>
      <c r="I21" s="78">
        <f t="shared" si="2"/>
        <v>0</v>
      </c>
      <c r="J21" s="78">
        <f t="shared" si="2"/>
        <v>0</v>
      </c>
    </row>
    <row r="22" spans="1:10" s="76" customFormat="1" ht="23.25" customHeight="1">
      <c r="A22" s="80"/>
      <c r="B22" s="115" t="s">
        <v>90</v>
      </c>
      <c r="C22" s="116">
        <v>0</v>
      </c>
      <c r="D22" s="116">
        <v>0</v>
      </c>
      <c r="E22" s="117">
        <v>0</v>
      </c>
      <c r="F22" s="118">
        <f t="shared" si="0"/>
        <v>0</v>
      </c>
      <c r="H22" s="79">
        <f t="shared" si="1"/>
        <v>0</v>
      </c>
      <c r="I22" s="78">
        <f t="shared" si="2"/>
        <v>0</v>
      </c>
      <c r="J22" s="78">
        <f t="shared" si="2"/>
        <v>0</v>
      </c>
    </row>
    <row r="23" spans="1:10" s="76" customFormat="1" ht="23.25" customHeight="1">
      <c r="A23" s="80"/>
      <c r="B23" s="115" t="s">
        <v>74</v>
      </c>
      <c r="C23" s="116">
        <v>108</v>
      </c>
      <c r="D23" s="116">
        <v>97</v>
      </c>
      <c r="E23" s="172">
        <f>ROUND(D23/C23*100,1)</f>
        <v>89.8</v>
      </c>
      <c r="F23" s="118">
        <f t="shared" si="0"/>
        <v>-11</v>
      </c>
      <c r="H23" s="77">
        <f t="shared" si="1"/>
        <v>9.8</v>
      </c>
      <c r="I23" s="78">
        <f t="shared" si="2"/>
        <v>0.1</v>
      </c>
      <c r="J23" s="78">
        <f t="shared" si="2"/>
        <v>0.1</v>
      </c>
    </row>
    <row r="24" spans="1:10" s="76" customFormat="1" ht="23.25" customHeight="1">
      <c r="A24" s="80"/>
      <c r="B24" s="115" t="s">
        <v>75</v>
      </c>
      <c r="C24" s="116">
        <v>593</v>
      </c>
      <c r="D24" s="116">
        <v>62</v>
      </c>
      <c r="E24" s="172">
        <f>ROUND(D24/C24*100,1)</f>
        <v>10.5</v>
      </c>
      <c r="F24" s="118">
        <f t="shared" si="0"/>
        <v>-531</v>
      </c>
      <c r="H24" s="77">
        <f t="shared" si="1"/>
        <v>6.3</v>
      </c>
      <c r="I24" s="78">
        <f t="shared" si="2"/>
        <v>0.6</v>
      </c>
      <c r="J24" s="78">
        <f t="shared" si="2"/>
        <v>0.1</v>
      </c>
    </row>
    <row r="25" spans="1:10" s="76" customFormat="1" ht="23.25" customHeight="1">
      <c r="A25" s="80"/>
      <c r="B25" s="115" t="s">
        <v>76</v>
      </c>
      <c r="C25" s="116">
        <v>381</v>
      </c>
      <c r="D25" s="116">
        <v>111</v>
      </c>
      <c r="E25" s="172">
        <f>ROUND(D25/C25*100,1)</f>
        <v>29.1</v>
      </c>
      <c r="F25" s="118">
        <f t="shared" si="0"/>
        <v>-270</v>
      </c>
      <c r="H25" s="77">
        <f t="shared" si="1"/>
        <v>11.2</v>
      </c>
      <c r="I25" s="78">
        <f t="shared" si="2"/>
        <v>0.4</v>
      </c>
      <c r="J25" s="78">
        <f t="shared" si="2"/>
        <v>0.1</v>
      </c>
    </row>
    <row r="26" spans="1:10" s="76" customFormat="1" ht="23.25" customHeight="1">
      <c r="A26" s="80"/>
      <c r="B26" s="115" t="s">
        <v>91</v>
      </c>
      <c r="C26" s="116">
        <v>177</v>
      </c>
      <c r="D26" s="116">
        <v>133</v>
      </c>
      <c r="E26" s="172">
        <f>ROUND(D26/C26*100,1)</f>
        <v>75.1</v>
      </c>
      <c r="F26" s="118">
        <f t="shared" si="0"/>
        <v>-44</v>
      </c>
      <c r="H26" s="77">
        <f t="shared" si="1"/>
        <v>13.5</v>
      </c>
      <c r="I26" s="78">
        <f t="shared" si="2"/>
        <v>0.2</v>
      </c>
      <c r="J26" s="78">
        <f t="shared" si="2"/>
        <v>0.1</v>
      </c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E26"/>
  <sheetViews>
    <sheetView view="pageBreakPreview" zoomScale="62" zoomScaleNormal="75" zoomScaleSheetLayoutView="62" zoomScalePageLayoutView="0" workbookViewId="0" topLeftCell="A1">
      <selection activeCell="A2" sqref="A2:E2"/>
    </sheetView>
  </sheetViews>
  <sheetFormatPr defaultColWidth="8.8515625" defaultRowHeight="15"/>
  <cols>
    <col min="1" max="1" width="51.57421875" style="33" customWidth="1"/>
    <col min="2" max="3" width="16.57421875" style="33" customWidth="1"/>
    <col min="4" max="4" width="14.28125" style="33" customWidth="1"/>
    <col min="5" max="5" width="15.28125" style="33" customWidth="1"/>
    <col min="6" max="16384" width="8.8515625" style="33" customWidth="1"/>
  </cols>
  <sheetData>
    <row r="1" spans="1:5" s="29" customFormat="1" ht="29.25" customHeight="1">
      <c r="A1" s="185" t="s">
        <v>116</v>
      </c>
      <c r="B1" s="185"/>
      <c r="C1" s="185"/>
      <c r="D1" s="185"/>
      <c r="E1" s="185"/>
    </row>
    <row r="2" spans="1:5" s="29" customFormat="1" ht="21.75" customHeight="1">
      <c r="A2" s="186" t="s">
        <v>25</v>
      </c>
      <c r="B2" s="186"/>
      <c r="C2" s="186"/>
      <c r="D2" s="186"/>
      <c r="E2" s="186"/>
    </row>
    <row r="3" spans="1:5" s="31" customFormat="1" ht="12" customHeight="1" thickBot="1">
      <c r="A3" s="30"/>
      <c r="B3" s="30"/>
      <c r="C3" s="30"/>
      <c r="D3" s="30"/>
      <c r="E3" s="30"/>
    </row>
    <row r="4" spans="1:5" s="31" customFormat="1" ht="21" customHeight="1">
      <c r="A4" s="187"/>
      <c r="B4" s="189" t="s">
        <v>119</v>
      </c>
      <c r="C4" s="189" t="s">
        <v>118</v>
      </c>
      <c r="D4" s="190" t="s">
        <v>65</v>
      </c>
      <c r="E4" s="191"/>
    </row>
    <row r="5" spans="1:5" s="31" customFormat="1" ht="73.5" customHeight="1">
      <c r="A5" s="188"/>
      <c r="B5" s="189"/>
      <c r="C5" s="189"/>
      <c r="D5" s="82" t="s">
        <v>67</v>
      </c>
      <c r="E5" s="90" t="s">
        <v>2</v>
      </c>
    </row>
    <row r="6" spans="1:5" s="32" customFormat="1" ht="34.5" customHeight="1">
      <c r="A6" s="91" t="s">
        <v>26</v>
      </c>
      <c r="B6" s="92">
        <f>SUM(B7:B25)</f>
        <v>1583</v>
      </c>
      <c r="C6" s="93">
        <f>SUM(C7:C25)</f>
        <v>988</v>
      </c>
      <c r="D6" s="94">
        <f aca="true" t="shared" si="0" ref="D6:D25">C6-B6</f>
        <v>-595</v>
      </c>
      <c r="E6" s="173">
        <f>ROUND(C6/B6*100,1)</f>
        <v>62.4</v>
      </c>
    </row>
    <row r="7" spans="1:5" ht="39.75" customHeight="1">
      <c r="A7" s="95" t="s">
        <v>27</v>
      </c>
      <c r="B7" s="96">
        <v>27</v>
      </c>
      <c r="C7" s="96">
        <v>106</v>
      </c>
      <c r="D7" s="97">
        <f t="shared" si="0"/>
        <v>79</v>
      </c>
      <c r="E7" s="120">
        <f>ROUND(C7/B7*100,1)</f>
        <v>392.6</v>
      </c>
    </row>
    <row r="8" spans="1:5" ht="44.25" customHeight="1">
      <c r="A8" s="95" t="s">
        <v>28</v>
      </c>
      <c r="B8" s="96">
        <v>0</v>
      </c>
      <c r="C8" s="96">
        <v>18</v>
      </c>
      <c r="D8" s="97">
        <f t="shared" si="0"/>
        <v>18</v>
      </c>
      <c r="E8" s="120">
        <v>0</v>
      </c>
    </row>
    <row r="9" spans="1:5" s="34" customFormat="1" ht="27" customHeight="1">
      <c r="A9" s="95" t="s">
        <v>29</v>
      </c>
      <c r="B9" s="96">
        <v>2</v>
      </c>
      <c r="C9" s="96">
        <v>5</v>
      </c>
      <c r="D9" s="97">
        <f t="shared" si="0"/>
        <v>3</v>
      </c>
      <c r="E9" s="120">
        <f aca="true" t="shared" si="1" ref="E9:E25">ROUND(C9/B9*100,1)</f>
        <v>250</v>
      </c>
    </row>
    <row r="10" spans="1:5" ht="43.5" customHeight="1">
      <c r="A10" s="95" t="s">
        <v>30</v>
      </c>
      <c r="B10" s="96">
        <v>33</v>
      </c>
      <c r="C10" s="96">
        <v>0</v>
      </c>
      <c r="D10" s="97">
        <f t="shared" si="0"/>
        <v>-33</v>
      </c>
      <c r="E10" s="120">
        <f t="shared" si="1"/>
        <v>0</v>
      </c>
    </row>
    <row r="11" spans="1:5" ht="42" customHeight="1">
      <c r="A11" s="95" t="s">
        <v>31</v>
      </c>
      <c r="B11" s="96">
        <v>0</v>
      </c>
      <c r="C11" s="96">
        <v>0</v>
      </c>
      <c r="D11" s="97">
        <f t="shared" si="0"/>
        <v>0</v>
      </c>
      <c r="E11" s="120">
        <v>0</v>
      </c>
    </row>
    <row r="12" spans="1:5" ht="24" customHeight="1">
      <c r="A12" s="95" t="s">
        <v>32</v>
      </c>
      <c r="B12" s="96">
        <v>3</v>
      </c>
      <c r="C12" s="96">
        <v>1</v>
      </c>
      <c r="D12" s="97">
        <f t="shared" si="0"/>
        <v>-2</v>
      </c>
      <c r="E12" s="120">
        <f t="shared" si="1"/>
        <v>33.3</v>
      </c>
    </row>
    <row r="13" spans="1:5" ht="54.75" customHeight="1">
      <c r="A13" s="95" t="s">
        <v>33</v>
      </c>
      <c r="B13" s="96">
        <v>4</v>
      </c>
      <c r="C13" s="96">
        <v>0</v>
      </c>
      <c r="D13" s="97">
        <f t="shared" si="0"/>
        <v>-4</v>
      </c>
      <c r="E13" s="120">
        <f t="shared" si="1"/>
        <v>0</v>
      </c>
    </row>
    <row r="14" spans="1:5" ht="41.25" customHeight="1">
      <c r="A14" s="95" t="s">
        <v>34</v>
      </c>
      <c r="B14" s="96">
        <v>2</v>
      </c>
      <c r="C14" s="96">
        <v>33</v>
      </c>
      <c r="D14" s="97">
        <f t="shared" si="0"/>
        <v>31</v>
      </c>
      <c r="E14" s="120">
        <f t="shared" si="1"/>
        <v>1650</v>
      </c>
    </row>
    <row r="15" spans="1:5" ht="42" customHeight="1">
      <c r="A15" s="95" t="s">
        <v>35</v>
      </c>
      <c r="B15" s="96">
        <v>0</v>
      </c>
      <c r="C15" s="96">
        <v>0</v>
      </c>
      <c r="D15" s="97">
        <f t="shared" si="0"/>
        <v>0</v>
      </c>
      <c r="E15" s="120">
        <v>0</v>
      </c>
    </row>
    <row r="16" spans="1:5" ht="23.25" customHeight="1">
      <c r="A16" s="95" t="s">
        <v>36</v>
      </c>
      <c r="B16" s="96">
        <v>0</v>
      </c>
      <c r="C16" s="96">
        <v>86</v>
      </c>
      <c r="D16" s="97">
        <f t="shared" si="0"/>
        <v>86</v>
      </c>
      <c r="E16" s="120">
        <v>0</v>
      </c>
    </row>
    <row r="17" spans="1:5" ht="22.5" customHeight="1">
      <c r="A17" s="95" t="s">
        <v>37</v>
      </c>
      <c r="B17" s="96">
        <v>1</v>
      </c>
      <c r="C17" s="96">
        <v>0</v>
      </c>
      <c r="D17" s="97">
        <f t="shared" si="0"/>
        <v>-1</v>
      </c>
      <c r="E17" s="120">
        <f t="shared" si="1"/>
        <v>0</v>
      </c>
    </row>
    <row r="18" spans="1:5" ht="22.5" customHeight="1">
      <c r="A18" s="95" t="s">
        <v>38</v>
      </c>
      <c r="B18" s="96">
        <v>45</v>
      </c>
      <c r="C18" s="96">
        <v>145</v>
      </c>
      <c r="D18" s="97">
        <f t="shared" si="0"/>
        <v>100</v>
      </c>
      <c r="E18" s="120">
        <f t="shared" si="1"/>
        <v>322.2</v>
      </c>
    </row>
    <row r="19" spans="1:5" ht="38.25" customHeight="1">
      <c r="A19" s="95" t="s">
        <v>39</v>
      </c>
      <c r="B19" s="96">
        <v>0</v>
      </c>
      <c r="C19" s="96">
        <v>0</v>
      </c>
      <c r="D19" s="97">
        <f t="shared" si="0"/>
        <v>0</v>
      </c>
      <c r="E19" s="120">
        <v>0</v>
      </c>
    </row>
    <row r="20" spans="1:5" ht="35.25" customHeight="1">
      <c r="A20" s="95" t="s">
        <v>40</v>
      </c>
      <c r="B20" s="96">
        <v>21</v>
      </c>
      <c r="C20" s="96">
        <v>0</v>
      </c>
      <c r="D20" s="97">
        <f t="shared" si="0"/>
        <v>-21</v>
      </c>
      <c r="E20" s="120">
        <f t="shared" si="1"/>
        <v>0</v>
      </c>
    </row>
    <row r="21" spans="1:5" ht="41.25" customHeight="1">
      <c r="A21" s="95" t="s">
        <v>41</v>
      </c>
      <c r="B21" s="96">
        <v>955</v>
      </c>
      <c r="C21" s="96">
        <v>287</v>
      </c>
      <c r="D21" s="97">
        <f t="shared" si="0"/>
        <v>-668</v>
      </c>
      <c r="E21" s="120">
        <f t="shared" si="1"/>
        <v>30.1</v>
      </c>
    </row>
    <row r="22" spans="1:5" ht="19.5" customHeight="1">
      <c r="A22" s="95" t="s">
        <v>42</v>
      </c>
      <c r="B22" s="96">
        <v>221</v>
      </c>
      <c r="C22" s="96">
        <v>50</v>
      </c>
      <c r="D22" s="97">
        <f t="shared" si="0"/>
        <v>-171</v>
      </c>
      <c r="E22" s="120">
        <f t="shared" si="1"/>
        <v>22.6</v>
      </c>
    </row>
    <row r="23" spans="1:5" ht="39" customHeight="1">
      <c r="A23" s="95" t="s">
        <v>43</v>
      </c>
      <c r="B23" s="96">
        <v>266</v>
      </c>
      <c r="C23" s="96">
        <v>248</v>
      </c>
      <c r="D23" s="97">
        <f t="shared" si="0"/>
        <v>-18</v>
      </c>
      <c r="E23" s="120">
        <f t="shared" si="1"/>
        <v>93.2</v>
      </c>
    </row>
    <row r="24" spans="1:5" ht="38.25" customHeight="1">
      <c r="A24" s="95" t="s">
        <v>44</v>
      </c>
      <c r="B24" s="96">
        <v>0</v>
      </c>
      <c r="C24" s="96">
        <v>0</v>
      </c>
      <c r="D24" s="97">
        <f t="shared" si="0"/>
        <v>0</v>
      </c>
      <c r="E24" s="120">
        <v>0</v>
      </c>
    </row>
    <row r="25" spans="1:5" ht="22.5" customHeight="1" thickBot="1">
      <c r="A25" s="98" t="s">
        <v>45</v>
      </c>
      <c r="B25" s="96">
        <v>3</v>
      </c>
      <c r="C25" s="96">
        <v>9</v>
      </c>
      <c r="D25" s="99">
        <f t="shared" si="0"/>
        <v>6</v>
      </c>
      <c r="E25" s="120">
        <f t="shared" si="1"/>
        <v>300</v>
      </c>
    </row>
    <row r="26" spans="1:5" ht="12.75">
      <c r="A26" s="35"/>
      <c r="B26" s="35"/>
      <c r="C26" s="35"/>
      <c r="D26" s="35"/>
      <c r="E26" s="35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E17"/>
  <sheetViews>
    <sheetView tabSelected="1" view="pageBreakPreview" zoomScale="62" zoomScaleNormal="75" zoomScaleSheetLayoutView="62" zoomScalePageLayoutView="0" workbookViewId="0" topLeftCell="A1">
      <selection activeCell="A4" sqref="A4:A5"/>
    </sheetView>
  </sheetViews>
  <sheetFormatPr defaultColWidth="8.8515625" defaultRowHeight="15"/>
  <cols>
    <col min="1" max="1" width="52.8515625" style="33" customWidth="1"/>
    <col min="2" max="2" width="21.28125" style="33" customWidth="1"/>
    <col min="3" max="4" width="22.00390625" style="33" customWidth="1"/>
    <col min="5" max="5" width="21.57421875" style="33" customWidth="1"/>
    <col min="6" max="16384" width="8.8515625" style="33" customWidth="1"/>
  </cols>
  <sheetData>
    <row r="1" spans="1:5" s="29" customFormat="1" ht="27.75" customHeight="1">
      <c r="A1" s="192" t="s">
        <v>117</v>
      </c>
      <c r="B1" s="192"/>
      <c r="C1" s="192"/>
      <c r="D1" s="192"/>
      <c r="E1" s="192"/>
    </row>
    <row r="2" spans="1:5" s="29" customFormat="1" ht="20.25" customHeight="1">
      <c r="A2" s="193" t="s">
        <v>46</v>
      </c>
      <c r="B2" s="193"/>
      <c r="C2" s="193"/>
      <c r="D2" s="193"/>
      <c r="E2" s="193"/>
    </row>
    <row r="3" spans="1:5" s="29" customFormat="1" ht="17.25" customHeight="1" thickBot="1">
      <c r="A3" s="81"/>
      <c r="B3" s="81"/>
      <c r="C3" s="81"/>
      <c r="D3" s="81"/>
      <c r="E3" s="81"/>
    </row>
    <row r="4" spans="1:5" s="31" customFormat="1" ht="25.5" customHeight="1">
      <c r="A4" s="194"/>
      <c r="B4" s="189" t="s">
        <v>119</v>
      </c>
      <c r="C4" s="189" t="s">
        <v>118</v>
      </c>
      <c r="D4" s="196" t="s">
        <v>65</v>
      </c>
      <c r="E4" s="197"/>
    </row>
    <row r="5" spans="1:5" s="31" customFormat="1" ht="37.5" customHeight="1">
      <c r="A5" s="195"/>
      <c r="B5" s="189"/>
      <c r="C5" s="189"/>
      <c r="D5" s="83" t="s">
        <v>67</v>
      </c>
      <c r="E5" s="84" t="s">
        <v>2</v>
      </c>
    </row>
    <row r="6" spans="1:5" s="37" customFormat="1" ht="34.5" customHeight="1">
      <c r="A6" s="85" t="s">
        <v>26</v>
      </c>
      <c r="B6" s="36">
        <f>SUM(B7:B15)</f>
        <v>1583</v>
      </c>
      <c r="C6" s="36">
        <f>SUM(C7:C15)</f>
        <v>988</v>
      </c>
      <c r="D6" s="36">
        <f aca="true" t="shared" si="0" ref="D6:D15">C6-B6</f>
        <v>-595</v>
      </c>
      <c r="E6" s="174">
        <f>ROUND(C6/B6*100,1)</f>
        <v>62.4</v>
      </c>
    </row>
    <row r="7" spans="1:5" ht="51" customHeight="1">
      <c r="A7" s="86" t="s">
        <v>47</v>
      </c>
      <c r="B7" s="38">
        <v>488</v>
      </c>
      <c r="C7" s="38">
        <v>192</v>
      </c>
      <c r="D7" s="39">
        <f t="shared" si="0"/>
        <v>-296</v>
      </c>
      <c r="E7" s="174">
        <f aca="true" t="shared" si="1" ref="E7:E15">ROUND(C7/B7*100,1)</f>
        <v>39.3</v>
      </c>
    </row>
    <row r="8" spans="1:5" ht="35.25" customHeight="1">
      <c r="A8" s="86" t="s">
        <v>48</v>
      </c>
      <c r="B8" s="38">
        <v>556</v>
      </c>
      <c r="C8" s="38">
        <v>175</v>
      </c>
      <c r="D8" s="39">
        <f t="shared" si="0"/>
        <v>-381</v>
      </c>
      <c r="E8" s="174">
        <f t="shared" si="1"/>
        <v>31.5</v>
      </c>
    </row>
    <row r="9" spans="1:5" s="34" customFormat="1" ht="25.5" customHeight="1">
      <c r="A9" s="86" t="s">
        <v>49</v>
      </c>
      <c r="B9" s="38">
        <v>196</v>
      </c>
      <c r="C9" s="38">
        <v>77</v>
      </c>
      <c r="D9" s="39">
        <f t="shared" si="0"/>
        <v>-119</v>
      </c>
      <c r="E9" s="174">
        <f t="shared" si="1"/>
        <v>39.3</v>
      </c>
    </row>
    <row r="10" spans="1:5" ht="36.75" customHeight="1">
      <c r="A10" s="86" t="s">
        <v>50</v>
      </c>
      <c r="B10" s="38">
        <v>33</v>
      </c>
      <c r="C10" s="38">
        <v>20</v>
      </c>
      <c r="D10" s="39">
        <f t="shared" si="0"/>
        <v>-13</v>
      </c>
      <c r="E10" s="174">
        <f t="shared" si="1"/>
        <v>60.6</v>
      </c>
    </row>
    <row r="11" spans="1:5" ht="28.5" customHeight="1">
      <c r="A11" s="86" t="s">
        <v>51</v>
      </c>
      <c r="B11" s="38">
        <v>112</v>
      </c>
      <c r="C11" s="38">
        <v>246</v>
      </c>
      <c r="D11" s="39">
        <f t="shared" si="0"/>
        <v>134</v>
      </c>
      <c r="E11" s="174">
        <f t="shared" si="1"/>
        <v>219.6</v>
      </c>
    </row>
    <row r="12" spans="1:5" ht="59.25" customHeight="1">
      <c r="A12" s="86" t="s">
        <v>52</v>
      </c>
      <c r="B12" s="38">
        <v>0</v>
      </c>
      <c r="C12" s="38">
        <v>0</v>
      </c>
      <c r="D12" s="39">
        <f t="shared" si="0"/>
        <v>0</v>
      </c>
      <c r="E12" s="121">
        <v>0</v>
      </c>
    </row>
    <row r="13" spans="1:5" ht="30.75" customHeight="1">
      <c r="A13" s="86" t="s">
        <v>53</v>
      </c>
      <c r="B13" s="38">
        <v>17</v>
      </c>
      <c r="C13" s="38">
        <v>38</v>
      </c>
      <c r="D13" s="39">
        <f t="shared" si="0"/>
        <v>21</v>
      </c>
      <c r="E13" s="174">
        <f t="shared" si="1"/>
        <v>223.5</v>
      </c>
    </row>
    <row r="14" spans="1:5" ht="75" customHeight="1">
      <c r="A14" s="86" t="s">
        <v>54</v>
      </c>
      <c r="B14" s="38">
        <v>84</v>
      </c>
      <c r="C14" s="38">
        <v>113</v>
      </c>
      <c r="D14" s="39">
        <f t="shared" si="0"/>
        <v>29</v>
      </c>
      <c r="E14" s="174">
        <f t="shared" si="1"/>
        <v>134.5</v>
      </c>
    </row>
    <row r="15" spans="1:5" ht="33" customHeight="1" thickBot="1">
      <c r="A15" s="87" t="s">
        <v>55</v>
      </c>
      <c r="B15" s="88">
        <v>97</v>
      </c>
      <c r="C15" s="88">
        <v>127</v>
      </c>
      <c r="D15" s="89">
        <f t="shared" si="0"/>
        <v>30</v>
      </c>
      <c r="E15" s="174">
        <f t="shared" si="1"/>
        <v>130.9</v>
      </c>
    </row>
    <row r="16" spans="1:4" ht="12.75">
      <c r="A16" s="35"/>
      <c r="B16" s="35"/>
      <c r="C16" s="35"/>
      <c r="D16" s="35"/>
    </row>
    <row r="17" spans="1:4" ht="12.75">
      <c r="A17" s="35"/>
      <c r="B17" s="35"/>
      <c r="C17" s="35"/>
      <c r="D17" s="35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30"/>
  <sheetViews>
    <sheetView view="pageBreakPreview" zoomScale="75" zoomScaleSheetLayoutView="75" zoomScalePageLayoutView="0" workbookViewId="0" topLeftCell="A1">
      <pane xSplit="1" ySplit="4" topLeftCell="B14" activePane="bottomRight" state="frozen"/>
      <selection pane="topLeft" activeCell="T9" sqref="T9"/>
      <selection pane="topRight" activeCell="T9" sqref="T9"/>
      <selection pane="bottomLeft" activeCell="T9" sqref="T9"/>
      <selection pane="bottomRight" activeCell="D26" sqref="D26"/>
    </sheetView>
  </sheetViews>
  <sheetFormatPr defaultColWidth="9.140625" defaultRowHeight="15"/>
  <cols>
    <col min="1" max="1" width="52.421875" style="2" customWidth="1"/>
    <col min="2" max="2" width="10.421875" style="2" customWidth="1"/>
    <col min="3" max="3" width="9.421875" style="2" customWidth="1"/>
    <col min="4" max="4" width="9.28125" style="2" customWidth="1"/>
    <col min="5" max="5" width="16.00390625" style="2" customWidth="1"/>
    <col min="6" max="6" width="9.140625" style="1" customWidth="1"/>
    <col min="7" max="7" width="11.7109375" style="1" bestFit="1" customWidth="1"/>
    <col min="8" max="16384" width="9.140625" style="1" customWidth="1"/>
  </cols>
  <sheetData>
    <row r="1" spans="1:5" ht="26.25" customHeight="1">
      <c r="A1" s="209" t="s">
        <v>103</v>
      </c>
      <c r="B1" s="209"/>
      <c r="C1" s="209"/>
      <c r="D1" s="209"/>
      <c r="E1" s="209"/>
    </row>
    <row r="2" spans="1:5" ht="27" customHeight="1">
      <c r="A2" s="210" t="s">
        <v>120</v>
      </c>
      <c r="B2" s="210"/>
      <c r="C2" s="210"/>
      <c r="D2" s="210"/>
      <c r="E2" s="210"/>
    </row>
    <row r="3" spans="1:6" ht="18" customHeight="1">
      <c r="A3" s="205" t="s">
        <v>0</v>
      </c>
      <c r="B3" s="206">
        <v>2017</v>
      </c>
      <c r="C3" s="206">
        <v>2018</v>
      </c>
      <c r="D3" s="211" t="s">
        <v>1</v>
      </c>
      <c r="E3" s="211"/>
      <c r="F3" s="2"/>
    </row>
    <row r="4" spans="1:6" ht="50.25" customHeight="1">
      <c r="A4" s="205"/>
      <c r="B4" s="205"/>
      <c r="C4" s="205"/>
      <c r="D4" s="177" t="s">
        <v>2</v>
      </c>
      <c r="E4" s="159" t="s">
        <v>92</v>
      </c>
      <c r="F4" s="2"/>
    </row>
    <row r="5" spans="1:6" ht="21" customHeight="1">
      <c r="A5" s="102" t="s">
        <v>93</v>
      </c>
      <c r="B5" s="122">
        <v>19306</v>
      </c>
      <c r="C5" s="122">
        <v>16782</v>
      </c>
      <c r="D5" s="124">
        <f>ROUND(C5/B5*100,1)</f>
        <v>86.9</v>
      </c>
      <c r="E5" s="125">
        <f aca="true" t="shared" si="0" ref="E5:E18">C5-B5</f>
        <v>-2524</v>
      </c>
      <c r="F5" s="1" t="s">
        <v>3</v>
      </c>
    </row>
    <row r="6" spans="1:6" ht="15.75">
      <c r="A6" s="101" t="s">
        <v>4</v>
      </c>
      <c r="B6" s="126">
        <v>10106</v>
      </c>
      <c r="C6" s="126">
        <v>8603</v>
      </c>
      <c r="D6" s="124">
        <f>ROUND(C6/B6*100,1)</f>
        <v>85.1</v>
      </c>
      <c r="E6" s="130">
        <f t="shared" si="0"/>
        <v>-1503</v>
      </c>
      <c r="F6" s="1" t="s">
        <v>3</v>
      </c>
    </row>
    <row r="7" spans="1:7" ht="33" customHeight="1">
      <c r="A7" s="102" t="s">
        <v>94</v>
      </c>
      <c r="B7" s="122">
        <v>9240</v>
      </c>
      <c r="C7" s="123">
        <v>9841</v>
      </c>
      <c r="D7" s="124">
        <f>ROUND(C7/B7*100,1)</f>
        <v>106.5</v>
      </c>
      <c r="E7" s="125">
        <f t="shared" si="0"/>
        <v>601</v>
      </c>
      <c r="F7" s="1" t="s">
        <v>3</v>
      </c>
      <c r="G7" s="3"/>
    </row>
    <row r="8" spans="1:7" ht="31.5">
      <c r="A8" s="160" t="s">
        <v>95</v>
      </c>
      <c r="B8" s="126">
        <v>5294</v>
      </c>
      <c r="C8" s="129">
        <v>5859</v>
      </c>
      <c r="D8" s="124">
        <f>ROUND(C8/B8*100,1)</f>
        <v>110.7</v>
      </c>
      <c r="E8" s="125">
        <f t="shared" si="0"/>
        <v>565</v>
      </c>
      <c r="F8" s="1" t="s">
        <v>3</v>
      </c>
      <c r="G8" s="3"/>
    </row>
    <row r="9" spans="1:7" ht="33" customHeight="1">
      <c r="A9" s="161" t="s">
        <v>5</v>
      </c>
      <c r="B9" s="162">
        <v>57.3</v>
      </c>
      <c r="C9" s="162">
        <v>59.5</v>
      </c>
      <c r="D9" s="201" t="s">
        <v>125</v>
      </c>
      <c r="E9" s="202"/>
      <c r="F9" s="1" t="s">
        <v>3</v>
      </c>
      <c r="G9" s="3"/>
    </row>
    <row r="10" spans="1:7" s="2" customFormat="1" ht="33" customHeight="1">
      <c r="A10" s="101" t="s">
        <v>96</v>
      </c>
      <c r="B10" s="163">
        <v>35</v>
      </c>
      <c r="C10" s="163">
        <v>59</v>
      </c>
      <c r="D10" s="127">
        <f>ROUND(C10/B10*100,1)</f>
        <v>168.6</v>
      </c>
      <c r="E10" s="164" t="s">
        <v>126</v>
      </c>
      <c r="F10" s="1" t="s">
        <v>3</v>
      </c>
      <c r="G10" s="169"/>
    </row>
    <row r="11" spans="1:7" s="2" customFormat="1" ht="36" customHeight="1">
      <c r="A11" s="101" t="s">
        <v>113</v>
      </c>
      <c r="B11" s="126">
        <v>291</v>
      </c>
      <c r="C11" s="126">
        <v>239</v>
      </c>
      <c r="D11" s="127">
        <f aca="true" t="shared" si="1" ref="D11:D19">ROUND(C11/B11*100,1)</f>
        <v>82.1</v>
      </c>
      <c r="E11" s="128">
        <f>C11-B11</f>
        <v>-52</v>
      </c>
      <c r="F11" s="1" t="s">
        <v>3</v>
      </c>
      <c r="G11" s="169"/>
    </row>
    <row r="12" spans="1:6" s="2" customFormat="1" ht="33" customHeight="1">
      <c r="A12" s="101" t="s">
        <v>97</v>
      </c>
      <c r="B12" s="129">
        <v>1252</v>
      </c>
      <c r="C12" s="126">
        <v>1366</v>
      </c>
      <c r="D12" s="127">
        <f t="shared" si="1"/>
        <v>109.1</v>
      </c>
      <c r="E12" s="130">
        <f t="shared" si="0"/>
        <v>114</v>
      </c>
      <c r="F12" s="1" t="s">
        <v>3</v>
      </c>
    </row>
    <row r="13" spans="1:6" s="2" customFormat="1" ht="16.5" customHeight="1">
      <c r="A13" s="101" t="s">
        <v>77</v>
      </c>
      <c r="B13" s="129">
        <v>172</v>
      </c>
      <c r="C13" s="126">
        <v>309</v>
      </c>
      <c r="D13" s="127">
        <f t="shared" si="1"/>
        <v>179.7</v>
      </c>
      <c r="E13" s="130">
        <f>C13-B13</f>
        <v>137</v>
      </c>
      <c r="F13" s="1" t="s">
        <v>3</v>
      </c>
    </row>
    <row r="14" spans="1:6" s="2" customFormat="1" ht="17.25" customHeight="1">
      <c r="A14" s="101" t="s">
        <v>78</v>
      </c>
      <c r="B14" s="129">
        <v>0</v>
      </c>
      <c r="C14" s="129">
        <v>0</v>
      </c>
      <c r="D14" s="128">
        <v>0</v>
      </c>
      <c r="E14" s="130">
        <f>C14-B14</f>
        <v>0</v>
      </c>
      <c r="F14" s="1" t="s">
        <v>3</v>
      </c>
    </row>
    <row r="15" spans="1:6" ht="33.75" customHeight="1">
      <c r="A15" s="102" t="s">
        <v>98</v>
      </c>
      <c r="B15" s="123">
        <v>3417</v>
      </c>
      <c r="C15" s="165">
        <v>3062</v>
      </c>
      <c r="D15" s="127">
        <f t="shared" si="1"/>
        <v>89.6</v>
      </c>
      <c r="E15" s="125">
        <f t="shared" si="0"/>
        <v>-355</v>
      </c>
      <c r="F15" s="1" t="s">
        <v>3</v>
      </c>
    </row>
    <row r="16" spans="1:6" ht="31.5">
      <c r="A16" s="101" t="s">
        <v>99</v>
      </c>
      <c r="B16" s="126">
        <v>3814</v>
      </c>
      <c r="C16" s="126">
        <v>4546</v>
      </c>
      <c r="D16" s="127">
        <f t="shared" si="1"/>
        <v>119.2</v>
      </c>
      <c r="E16" s="130">
        <f t="shared" si="0"/>
        <v>732</v>
      </c>
      <c r="F16" s="1" t="s">
        <v>3</v>
      </c>
    </row>
    <row r="17" spans="1:6" ht="15.75">
      <c r="A17" s="102" t="s">
        <v>16</v>
      </c>
      <c r="B17" s="123">
        <v>15130</v>
      </c>
      <c r="C17" s="123">
        <v>17501</v>
      </c>
      <c r="D17" s="127">
        <f t="shared" si="1"/>
        <v>115.7</v>
      </c>
      <c r="E17" s="125">
        <f t="shared" si="0"/>
        <v>2371</v>
      </c>
      <c r="F17" s="1" t="s">
        <v>3</v>
      </c>
    </row>
    <row r="18" spans="1:6" ht="16.5" customHeight="1">
      <c r="A18" s="101" t="s">
        <v>4</v>
      </c>
      <c r="B18" s="129">
        <v>13482</v>
      </c>
      <c r="C18" s="129">
        <v>15274</v>
      </c>
      <c r="D18" s="127">
        <f t="shared" si="1"/>
        <v>113.3</v>
      </c>
      <c r="E18" s="130">
        <f t="shared" si="0"/>
        <v>1792</v>
      </c>
      <c r="F18" s="1" t="s">
        <v>3</v>
      </c>
    </row>
    <row r="19" spans="1:6" s="2" customFormat="1" ht="37.5" customHeight="1">
      <c r="A19" s="102" t="s">
        <v>124</v>
      </c>
      <c r="B19" s="166">
        <v>1764.6</v>
      </c>
      <c r="C19" s="104">
        <v>2003.2</v>
      </c>
      <c r="D19" s="127">
        <f t="shared" si="1"/>
        <v>113.5</v>
      </c>
      <c r="E19" s="167" t="s">
        <v>127</v>
      </c>
      <c r="F19" s="1" t="s">
        <v>3</v>
      </c>
    </row>
    <row r="20" spans="1:6" ht="9" customHeight="1">
      <c r="A20" s="203" t="s">
        <v>121</v>
      </c>
      <c r="B20" s="203"/>
      <c r="C20" s="203"/>
      <c r="D20" s="203"/>
      <c r="E20" s="203"/>
      <c r="F20" s="1" t="s">
        <v>3</v>
      </c>
    </row>
    <row r="21" spans="1:6" ht="21.75" customHeight="1">
      <c r="A21" s="204"/>
      <c r="B21" s="204"/>
      <c r="C21" s="204"/>
      <c r="D21" s="204"/>
      <c r="E21" s="204"/>
      <c r="F21" s="1" t="s">
        <v>3</v>
      </c>
    </row>
    <row r="22" spans="1:6" ht="12.75" customHeight="1">
      <c r="A22" s="205" t="s">
        <v>0</v>
      </c>
      <c r="B22" s="206">
        <v>2017</v>
      </c>
      <c r="C22" s="206">
        <v>2018</v>
      </c>
      <c r="D22" s="207" t="s">
        <v>1</v>
      </c>
      <c r="E22" s="208"/>
      <c r="F22" s="1" t="s">
        <v>3</v>
      </c>
    </row>
    <row r="23" spans="1:6" ht="48.75" customHeight="1">
      <c r="A23" s="205"/>
      <c r="B23" s="205"/>
      <c r="C23" s="205"/>
      <c r="D23" s="177" t="s">
        <v>2</v>
      </c>
      <c r="E23" s="167" t="s">
        <v>100</v>
      </c>
      <c r="F23" s="1" t="s">
        <v>3</v>
      </c>
    </row>
    <row r="24" spans="1:7" ht="26.25" customHeight="1">
      <c r="A24" s="102" t="s">
        <v>93</v>
      </c>
      <c r="B24" s="168">
        <v>10891</v>
      </c>
      <c r="C24" s="131">
        <v>8733</v>
      </c>
      <c r="D24" s="124">
        <f>ROUND(C24/B24*100,1)</f>
        <v>80.2</v>
      </c>
      <c r="E24" s="125">
        <f>C24-B24</f>
        <v>-2158</v>
      </c>
      <c r="F24" s="1" t="s">
        <v>3</v>
      </c>
      <c r="G24" s="5"/>
    </row>
    <row r="25" spans="1:6" ht="31.5">
      <c r="A25" s="102" t="s">
        <v>101</v>
      </c>
      <c r="B25" s="168">
        <v>9031</v>
      </c>
      <c r="C25" s="131">
        <v>7197</v>
      </c>
      <c r="D25" s="124">
        <f>ROUND(C25/B25*100,1)</f>
        <v>79.7</v>
      </c>
      <c r="E25" s="125">
        <f>C25-B25</f>
        <v>-1834</v>
      </c>
      <c r="F25" s="1" t="s">
        <v>3</v>
      </c>
    </row>
    <row r="26" spans="1:6" ht="24" customHeight="1">
      <c r="A26" s="102" t="s">
        <v>104</v>
      </c>
      <c r="B26" s="168">
        <v>2654</v>
      </c>
      <c r="C26" s="131">
        <v>3779</v>
      </c>
      <c r="D26" s="124">
        <f>ROUND(C26/B26*100,1)</f>
        <v>142.4</v>
      </c>
      <c r="E26" s="125">
        <f>C26-B26</f>
        <v>1125</v>
      </c>
      <c r="F26" s="1" t="s">
        <v>3</v>
      </c>
    </row>
    <row r="27" spans="1:6" ht="34.5" customHeight="1">
      <c r="A27" s="102" t="s">
        <v>79</v>
      </c>
      <c r="B27" s="131" t="s">
        <v>7</v>
      </c>
      <c r="C27" s="131">
        <v>440</v>
      </c>
      <c r="D27" s="124" t="s">
        <v>7</v>
      </c>
      <c r="E27" s="177" t="s">
        <v>7</v>
      </c>
      <c r="F27" s="1" t="s">
        <v>3</v>
      </c>
    </row>
    <row r="28" spans="1:7" ht="30" customHeight="1">
      <c r="A28" s="105" t="s">
        <v>8</v>
      </c>
      <c r="B28" s="104">
        <v>3757</v>
      </c>
      <c r="C28" s="104">
        <v>4753</v>
      </c>
      <c r="D28" s="103">
        <f>ROUND(C28/B28*100,1)</f>
        <v>126.5</v>
      </c>
      <c r="E28" s="175" t="s">
        <v>128</v>
      </c>
      <c r="F28" s="1" t="s">
        <v>3</v>
      </c>
      <c r="G28" s="4"/>
    </row>
    <row r="29" spans="1:6" ht="24.75" customHeight="1">
      <c r="A29" s="102" t="s">
        <v>9</v>
      </c>
      <c r="B29" s="122">
        <v>4</v>
      </c>
      <c r="C29" s="122">
        <v>2</v>
      </c>
      <c r="D29" s="198" t="s">
        <v>115</v>
      </c>
      <c r="E29" s="199"/>
      <c r="F29" s="1" t="s">
        <v>3</v>
      </c>
    </row>
    <row r="30" spans="1:5" ht="33" customHeight="1">
      <c r="A30" s="200"/>
      <c r="B30" s="200"/>
      <c r="C30" s="200"/>
      <c r="D30" s="200"/>
      <c r="E30" s="200"/>
    </row>
  </sheetData>
  <sheetProtection/>
  <mergeCells count="14">
    <mergeCell ref="A1:E1"/>
    <mergeCell ref="A2:E2"/>
    <mergeCell ref="A3:A4"/>
    <mergeCell ref="B3:B4"/>
    <mergeCell ref="C3:C4"/>
    <mergeCell ref="D3:E3"/>
    <mergeCell ref="D29:E29"/>
    <mergeCell ref="A30:E30"/>
    <mergeCell ref="D9:E9"/>
    <mergeCell ref="A20:E21"/>
    <mergeCell ref="A22:A23"/>
    <mergeCell ref="B22:B23"/>
    <mergeCell ref="C22:C23"/>
    <mergeCell ref="D22:E22"/>
  </mergeCells>
  <printOptions horizontalCentered="1"/>
  <pageMargins left="0.5905511811023623" right="0" top="0.3937007874015748" bottom="0" header="0" footer="0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M27"/>
  <sheetViews>
    <sheetView view="pageBreakPreview" zoomScale="57" zoomScaleNormal="75" zoomScaleSheetLayoutView="57" zoomScalePageLayoutView="0" workbookViewId="0" topLeftCell="A1">
      <pane xSplit="1" ySplit="8" topLeftCell="B9" activePane="bottomRight" state="frozen"/>
      <selection pane="topLeft" activeCell="T9" sqref="T9"/>
      <selection pane="topRight" activeCell="T9" sqref="T9"/>
      <selection pane="bottomLeft" activeCell="T9" sqref="T9"/>
      <selection pane="bottomRight" activeCell="A3" sqref="A3:A7"/>
    </sheetView>
  </sheetViews>
  <sheetFormatPr defaultColWidth="9.140625" defaultRowHeight="15"/>
  <cols>
    <col min="1" max="1" width="27.421875" style="9" customWidth="1"/>
    <col min="2" max="3" width="10.00390625" style="9" customWidth="1"/>
    <col min="4" max="4" width="9.7109375" style="9" customWidth="1"/>
    <col min="5" max="5" width="9.28125" style="9" customWidth="1"/>
    <col min="6" max="7" width="8.57421875" style="9" customWidth="1"/>
    <col min="8" max="8" width="6.00390625" style="9" customWidth="1"/>
    <col min="9" max="9" width="8.28125" style="9" customWidth="1"/>
    <col min="10" max="11" width="8.421875" style="9" customWidth="1"/>
    <col min="12" max="12" width="6.8515625" style="9" customWidth="1"/>
    <col min="13" max="13" width="7.140625" style="9" customWidth="1"/>
    <col min="14" max="15" width="7.28125" style="9" customWidth="1"/>
    <col min="16" max="16" width="6.140625" style="9" customWidth="1"/>
    <col min="17" max="17" width="5.421875" style="9" customWidth="1"/>
    <col min="18" max="19" width="8.28125" style="9" customWidth="1"/>
    <col min="20" max="20" width="6.421875" style="9" customWidth="1"/>
    <col min="21" max="22" width="7.28125" style="9" customWidth="1"/>
    <col min="23" max="23" width="7.140625" style="9" customWidth="1"/>
    <col min="24" max="24" width="8.421875" style="9" customWidth="1"/>
    <col min="25" max="25" width="9.140625" style="9" customWidth="1"/>
    <col min="26" max="26" width="8.57421875" style="9" customWidth="1"/>
    <col min="27" max="27" width="8.8515625" style="9" customWidth="1"/>
    <col min="28" max="28" width="6.421875" style="9" customWidth="1"/>
    <col min="29" max="29" width="8.421875" style="9" customWidth="1"/>
    <col min="30" max="30" width="8.28125" style="9" customWidth="1"/>
    <col min="31" max="31" width="8.421875" style="9" customWidth="1"/>
    <col min="32" max="32" width="6.7109375" style="9" customWidth="1"/>
    <col min="33" max="33" width="8.28125" style="9" customWidth="1"/>
    <col min="34" max="34" width="9.57421875" style="9" customWidth="1"/>
    <col min="35" max="35" width="8.421875" style="9" customWidth="1"/>
    <col min="36" max="36" width="9.7109375" style="9" customWidth="1"/>
    <col min="37" max="37" width="8.57421875" style="9" customWidth="1"/>
    <col min="38" max="38" width="7.421875" style="9" customWidth="1"/>
    <col min="39" max="39" width="7.8515625" style="9" customWidth="1"/>
    <col min="40" max="40" width="7.57421875" style="9" customWidth="1"/>
    <col min="41" max="41" width="7.28125" style="9" customWidth="1"/>
    <col min="42" max="42" width="7.421875" style="9" customWidth="1"/>
    <col min="43" max="43" width="7.57421875" style="9" customWidth="1"/>
    <col min="44" max="44" width="8.57421875" style="9" customWidth="1"/>
    <col min="45" max="45" width="8.140625" style="9" customWidth="1"/>
    <col min="46" max="46" width="7.28125" style="9" customWidth="1"/>
    <col min="47" max="47" width="8.00390625" style="9" customWidth="1"/>
    <col min="48" max="48" width="6.421875" style="9" customWidth="1"/>
    <col min="49" max="49" width="7.140625" style="9" customWidth="1"/>
    <col min="50" max="50" width="8.57421875" style="9" customWidth="1"/>
    <col min="51" max="51" width="9.421875" style="9" customWidth="1"/>
    <col min="52" max="53" width="7.28125" style="9" customWidth="1"/>
    <col min="54" max="56" width="7.421875" style="9" hidden="1" customWidth="1"/>
    <col min="57" max="59" width="7.421875" style="9" customWidth="1"/>
    <col min="60" max="60" width="7.421875" style="9" hidden="1" customWidth="1"/>
    <col min="61" max="61" width="7.421875" style="9" customWidth="1"/>
    <col min="62" max="62" width="10.00390625" style="9" customWidth="1"/>
    <col min="63" max="63" width="10.7109375" style="9" customWidth="1"/>
    <col min="64" max="64" width="7.421875" style="9" customWidth="1"/>
    <col min="65" max="65" width="7.7109375" style="9" customWidth="1"/>
    <col min="66" max="66" width="6.57421875" style="9" customWidth="1"/>
    <col min="67" max="16384" width="9.140625" style="9" customWidth="1"/>
  </cols>
  <sheetData>
    <row r="1" spans="1:61" ht="21.75" customHeight="1">
      <c r="A1" s="6"/>
      <c r="B1" s="234" t="s">
        <v>102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8"/>
      <c r="AM1" s="8"/>
      <c r="AN1" s="8"/>
      <c r="AO1" s="8"/>
      <c r="AP1" s="8"/>
      <c r="AQ1" s="8"/>
      <c r="AR1" s="8"/>
      <c r="AT1" s="10"/>
      <c r="AV1" s="10"/>
      <c r="AW1" s="10"/>
      <c r="AY1" s="11"/>
      <c r="BD1" s="11"/>
      <c r="BE1" s="11"/>
      <c r="BF1" s="11"/>
      <c r="BG1" s="11"/>
      <c r="BH1" s="11"/>
      <c r="BI1" s="11"/>
    </row>
    <row r="2" spans="1:64" ht="21.75" customHeight="1">
      <c r="A2" s="12"/>
      <c r="B2" s="217" t="s">
        <v>122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1"/>
      <c r="AM2" s="14"/>
      <c r="AN2" s="14"/>
      <c r="AO2" s="14"/>
      <c r="AP2" s="14"/>
      <c r="AQ2" s="11" t="s">
        <v>10</v>
      </c>
      <c r="AR2" s="14"/>
      <c r="AS2" s="14"/>
      <c r="AT2" s="15"/>
      <c r="AU2" s="15"/>
      <c r="AV2" s="15"/>
      <c r="AW2" s="15"/>
      <c r="AX2" s="15"/>
      <c r="AY2" s="11"/>
      <c r="BB2" s="11"/>
      <c r="BL2" s="11" t="s">
        <v>10</v>
      </c>
    </row>
    <row r="3" spans="1:65" ht="11.25" customHeight="1">
      <c r="A3" s="235"/>
      <c r="B3" s="230" t="s">
        <v>106</v>
      </c>
      <c r="C3" s="230"/>
      <c r="D3" s="230"/>
      <c r="E3" s="230"/>
      <c r="F3" s="221" t="s">
        <v>107</v>
      </c>
      <c r="G3" s="222"/>
      <c r="H3" s="222"/>
      <c r="I3" s="223"/>
      <c r="J3" s="221" t="s">
        <v>11</v>
      </c>
      <c r="K3" s="222"/>
      <c r="L3" s="222"/>
      <c r="M3" s="223"/>
      <c r="N3" s="221" t="s">
        <v>108</v>
      </c>
      <c r="O3" s="222"/>
      <c r="P3" s="222"/>
      <c r="Q3" s="223"/>
      <c r="R3" s="221" t="s">
        <v>12</v>
      </c>
      <c r="S3" s="222"/>
      <c r="T3" s="222"/>
      <c r="U3" s="223"/>
      <c r="V3" s="221" t="s">
        <v>13</v>
      </c>
      <c r="W3" s="222"/>
      <c r="X3" s="222"/>
      <c r="Y3" s="223"/>
      <c r="Z3" s="231" t="s">
        <v>109</v>
      </c>
      <c r="AA3" s="232"/>
      <c r="AB3" s="232"/>
      <c r="AC3" s="232"/>
      <c r="AD3" s="232"/>
      <c r="AE3" s="232"/>
      <c r="AF3" s="232"/>
      <c r="AG3" s="233"/>
      <c r="AH3" s="221" t="s">
        <v>14</v>
      </c>
      <c r="AI3" s="222"/>
      <c r="AJ3" s="222"/>
      <c r="AK3" s="223"/>
      <c r="AL3" s="239" t="s">
        <v>15</v>
      </c>
      <c r="AM3" s="239"/>
      <c r="AN3" s="239"/>
      <c r="AO3" s="239"/>
      <c r="AP3" s="230" t="s">
        <v>16</v>
      </c>
      <c r="AQ3" s="230"/>
      <c r="AR3" s="230"/>
      <c r="AS3" s="230"/>
      <c r="AT3" s="221" t="s">
        <v>17</v>
      </c>
      <c r="AU3" s="222"/>
      <c r="AV3" s="222"/>
      <c r="AW3" s="223"/>
      <c r="AX3" s="230" t="s">
        <v>18</v>
      </c>
      <c r="AY3" s="230"/>
      <c r="AZ3" s="230"/>
      <c r="BA3" s="230"/>
      <c r="BB3" s="240" t="s">
        <v>110</v>
      </c>
      <c r="BC3" s="241"/>
      <c r="BD3" s="242"/>
      <c r="BE3" s="221" t="s">
        <v>123</v>
      </c>
      <c r="BF3" s="222"/>
      <c r="BG3" s="223"/>
      <c r="BH3" s="230" t="s">
        <v>19</v>
      </c>
      <c r="BI3" s="230"/>
      <c r="BJ3" s="230"/>
      <c r="BK3" s="230"/>
      <c r="BL3" s="230"/>
      <c r="BM3" s="230"/>
    </row>
    <row r="4" spans="1:65" ht="38.25" customHeight="1">
      <c r="A4" s="236"/>
      <c r="B4" s="230"/>
      <c r="C4" s="230"/>
      <c r="D4" s="230"/>
      <c r="E4" s="230"/>
      <c r="F4" s="224"/>
      <c r="G4" s="225"/>
      <c r="H4" s="225"/>
      <c r="I4" s="226"/>
      <c r="J4" s="224"/>
      <c r="K4" s="225"/>
      <c r="L4" s="225"/>
      <c r="M4" s="226"/>
      <c r="N4" s="224"/>
      <c r="O4" s="225"/>
      <c r="P4" s="225"/>
      <c r="Q4" s="226"/>
      <c r="R4" s="224"/>
      <c r="S4" s="225"/>
      <c r="T4" s="225"/>
      <c r="U4" s="226"/>
      <c r="V4" s="224"/>
      <c r="W4" s="225"/>
      <c r="X4" s="225"/>
      <c r="Y4" s="226"/>
      <c r="Z4" s="233" t="s">
        <v>111</v>
      </c>
      <c r="AA4" s="230"/>
      <c r="AB4" s="230"/>
      <c r="AC4" s="230"/>
      <c r="AD4" s="221" t="s">
        <v>112</v>
      </c>
      <c r="AE4" s="222"/>
      <c r="AF4" s="222"/>
      <c r="AG4" s="223"/>
      <c r="AH4" s="224"/>
      <c r="AI4" s="225"/>
      <c r="AJ4" s="225"/>
      <c r="AK4" s="226"/>
      <c r="AL4" s="239"/>
      <c r="AM4" s="239"/>
      <c r="AN4" s="239"/>
      <c r="AO4" s="239"/>
      <c r="AP4" s="230"/>
      <c r="AQ4" s="230"/>
      <c r="AR4" s="230"/>
      <c r="AS4" s="230"/>
      <c r="AT4" s="224"/>
      <c r="AU4" s="225"/>
      <c r="AV4" s="225"/>
      <c r="AW4" s="226"/>
      <c r="AX4" s="230"/>
      <c r="AY4" s="230"/>
      <c r="AZ4" s="230"/>
      <c r="BA4" s="230"/>
      <c r="BB4" s="243"/>
      <c r="BC4" s="244"/>
      <c r="BD4" s="245"/>
      <c r="BE4" s="224"/>
      <c r="BF4" s="225"/>
      <c r="BG4" s="226"/>
      <c r="BH4" s="230"/>
      <c r="BI4" s="230"/>
      <c r="BJ4" s="230"/>
      <c r="BK4" s="230"/>
      <c r="BL4" s="230"/>
      <c r="BM4" s="230"/>
    </row>
    <row r="5" spans="1:65" ht="33" customHeight="1">
      <c r="A5" s="236"/>
      <c r="B5" s="238"/>
      <c r="C5" s="238"/>
      <c r="D5" s="238"/>
      <c r="E5" s="238"/>
      <c r="F5" s="224"/>
      <c r="G5" s="225"/>
      <c r="H5" s="225"/>
      <c r="I5" s="226"/>
      <c r="J5" s="227"/>
      <c r="K5" s="228"/>
      <c r="L5" s="228"/>
      <c r="M5" s="229"/>
      <c r="N5" s="227"/>
      <c r="O5" s="228"/>
      <c r="P5" s="228"/>
      <c r="Q5" s="229"/>
      <c r="R5" s="227"/>
      <c r="S5" s="228"/>
      <c r="T5" s="228"/>
      <c r="U5" s="229"/>
      <c r="V5" s="227"/>
      <c r="W5" s="228"/>
      <c r="X5" s="228"/>
      <c r="Y5" s="229"/>
      <c r="Z5" s="233"/>
      <c r="AA5" s="230"/>
      <c r="AB5" s="230"/>
      <c r="AC5" s="230"/>
      <c r="AD5" s="227"/>
      <c r="AE5" s="228"/>
      <c r="AF5" s="228"/>
      <c r="AG5" s="229"/>
      <c r="AH5" s="227"/>
      <c r="AI5" s="228"/>
      <c r="AJ5" s="228"/>
      <c r="AK5" s="229"/>
      <c r="AL5" s="239"/>
      <c r="AM5" s="239"/>
      <c r="AN5" s="239"/>
      <c r="AO5" s="239"/>
      <c r="AP5" s="230"/>
      <c r="AQ5" s="230"/>
      <c r="AR5" s="230"/>
      <c r="AS5" s="230"/>
      <c r="AT5" s="227"/>
      <c r="AU5" s="228"/>
      <c r="AV5" s="228"/>
      <c r="AW5" s="229"/>
      <c r="AX5" s="230"/>
      <c r="AY5" s="230"/>
      <c r="AZ5" s="230"/>
      <c r="BA5" s="230"/>
      <c r="BB5" s="246"/>
      <c r="BC5" s="247"/>
      <c r="BD5" s="248"/>
      <c r="BE5" s="227"/>
      <c r="BF5" s="228"/>
      <c r="BG5" s="229"/>
      <c r="BH5" s="230"/>
      <c r="BI5" s="230"/>
      <c r="BJ5" s="230"/>
      <c r="BK5" s="230"/>
      <c r="BL5" s="230"/>
      <c r="BM5" s="230"/>
    </row>
    <row r="6" spans="1:65" ht="35.25" customHeight="1">
      <c r="A6" s="236"/>
      <c r="B6" s="213">
        <v>2017</v>
      </c>
      <c r="C6" s="214">
        <v>2018</v>
      </c>
      <c r="D6" s="212" t="s">
        <v>20</v>
      </c>
      <c r="E6" s="212"/>
      <c r="F6" s="213">
        <v>2017</v>
      </c>
      <c r="G6" s="214">
        <v>2018</v>
      </c>
      <c r="H6" s="212" t="s">
        <v>20</v>
      </c>
      <c r="I6" s="212"/>
      <c r="J6" s="213">
        <v>2017</v>
      </c>
      <c r="K6" s="214">
        <v>2018</v>
      </c>
      <c r="L6" s="219" t="s">
        <v>20</v>
      </c>
      <c r="M6" s="220"/>
      <c r="N6" s="213">
        <v>2017</v>
      </c>
      <c r="O6" s="214">
        <v>2018</v>
      </c>
      <c r="P6" s="212" t="s">
        <v>20</v>
      </c>
      <c r="Q6" s="212"/>
      <c r="R6" s="213">
        <v>2017</v>
      </c>
      <c r="S6" s="214">
        <v>2018</v>
      </c>
      <c r="T6" s="218" t="s">
        <v>20</v>
      </c>
      <c r="U6" s="218"/>
      <c r="V6" s="213">
        <v>2017</v>
      </c>
      <c r="W6" s="214">
        <v>2018</v>
      </c>
      <c r="X6" s="212" t="s">
        <v>20</v>
      </c>
      <c r="Y6" s="212"/>
      <c r="Z6" s="213">
        <v>2017</v>
      </c>
      <c r="AA6" s="214">
        <v>2018</v>
      </c>
      <c r="AB6" s="212" t="s">
        <v>20</v>
      </c>
      <c r="AC6" s="212"/>
      <c r="AD6" s="213">
        <v>2017</v>
      </c>
      <c r="AE6" s="214">
        <v>2018</v>
      </c>
      <c r="AF6" s="212" t="s">
        <v>20</v>
      </c>
      <c r="AG6" s="212"/>
      <c r="AH6" s="213">
        <v>2017</v>
      </c>
      <c r="AI6" s="214">
        <v>2018</v>
      </c>
      <c r="AJ6" s="212" t="s">
        <v>20</v>
      </c>
      <c r="AK6" s="212"/>
      <c r="AL6" s="213">
        <v>2017</v>
      </c>
      <c r="AM6" s="214">
        <v>2018</v>
      </c>
      <c r="AN6" s="212" t="s">
        <v>20</v>
      </c>
      <c r="AO6" s="212"/>
      <c r="AP6" s="212" t="s">
        <v>21</v>
      </c>
      <c r="AQ6" s="212"/>
      <c r="AR6" s="212" t="s">
        <v>20</v>
      </c>
      <c r="AS6" s="212"/>
      <c r="AT6" s="213">
        <v>2017</v>
      </c>
      <c r="AU6" s="214">
        <v>2018</v>
      </c>
      <c r="AV6" s="212" t="s">
        <v>20</v>
      </c>
      <c r="AW6" s="212"/>
      <c r="AX6" s="213">
        <v>2017</v>
      </c>
      <c r="AY6" s="214">
        <v>2018</v>
      </c>
      <c r="AZ6" s="212" t="s">
        <v>20</v>
      </c>
      <c r="BA6" s="212"/>
      <c r="BB6" s="213">
        <v>2017</v>
      </c>
      <c r="BC6" s="214">
        <v>2018</v>
      </c>
      <c r="BD6" s="216" t="s">
        <v>22</v>
      </c>
      <c r="BE6" s="213">
        <v>2017</v>
      </c>
      <c r="BF6" s="214">
        <v>2018</v>
      </c>
      <c r="BG6" s="216" t="s">
        <v>22</v>
      </c>
      <c r="BH6" s="213">
        <v>2017</v>
      </c>
      <c r="BI6" s="214">
        <v>2017</v>
      </c>
      <c r="BJ6" s="214">
        <v>2018</v>
      </c>
      <c r="BK6" s="212" t="s">
        <v>20</v>
      </c>
      <c r="BL6" s="212"/>
      <c r="BM6" s="218" t="s">
        <v>23</v>
      </c>
    </row>
    <row r="7" spans="1:65" s="19" customFormat="1" ht="18.75" customHeight="1">
      <c r="A7" s="237"/>
      <c r="B7" s="213"/>
      <c r="C7" s="215"/>
      <c r="D7" s="16" t="s">
        <v>2</v>
      </c>
      <c r="E7" s="16" t="s">
        <v>22</v>
      </c>
      <c r="F7" s="213"/>
      <c r="G7" s="215"/>
      <c r="H7" s="16" t="s">
        <v>2</v>
      </c>
      <c r="I7" s="16" t="s">
        <v>22</v>
      </c>
      <c r="J7" s="213"/>
      <c r="K7" s="215"/>
      <c r="L7" s="16" t="s">
        <v>2</v>
      </c>
      <c r="M7" s="16" t="s">
        <v>22</v>
      </c>
      <c r="N7" s="213"/>
      <c r="O7" s="215"/>
      <c r="P7" s="16" t="s">
        <v>2</v>
      </c>
      <c r="Q7" s="16" t="s">
        <v>22</v>
      </c>
      <c r="R7" s="213"/>
      <c r="S7" s="215"/>
      <c r="T7" s="17" t="s">
        <v>2</v>
      </c>
      <c r="U7" s="17" t="s">
        <v>22</v>
      </c>
      <c r="V7" s="213"/>
      <c r="W7" s="215"/>
      <c r="X7" s="16" t="s">
        <v>2</v>
      </c>
      <c r="Y7" s="16" t="s">
        <v>22</v>
      </c>
      <c r="Z7" s="213"/>
      <c r="AA7" s="215"/>
      <c r="AB7" s="16" t="s">
        <v>2</v>
      </c>
      <c r="AC7" s="16" t="s">
        <v>22</v>
      </c>
      <c r="AD7" s="213"/>
      <c r="AE7" s="215"/>
      <c r="AF7" s="16" t="s">
        <v>2</v>
      </c>
      <c r="AG7" s="16" t="s">
        <v>22</v>
      </c>
      <c r="AH7" s="213"/>
      <c r="AI7" s="215"/>
      <c r="AJ7" s="16" t="s">
        <v>2</v>
      </c>
      <c r="AK7" s="16" t="s">
        <v>22</v>
      </c>
      <c r="AL7" s="213"/>
      <c r="AM7" s="215"/>
      <c r="AN7" s="16" t="s">
        <v>2</v>
      </c>
      <c r="AO7" s="16" t="s">
        <v>22</v>
      </c>
      <c r="AP7" s="18">
        <v>2017</v>
      </c>
      <c r="AQ7" s="18">
        <v>2018</v>
      </c>
      <c r="AR7" s="16" t="s">
        <v>2</v>
      </c>
      <c r="AS7" s="16" t="s">
        <v>22</v>
      </c>
      <c r="AT7" s="213"/>
      <c r="AU7" s="215"/>
      <c r="AV7" s="16" t="s">
        <v>2</v>
      </c>
      <c r="AW7" s="16" t="s">
        <v>22</v>
      </c>
      <c r="AX7" s="213"/>
      <c r="AY7" s="215"/>
      <c r="AZ7" s="16" t="s">
        <v>2</v>
      </c>
      <c r="BA7" s="16" t="s">
        <v>22</v>
      </c>
      <c r="BB7" s="213"/>
      <c r="BC7" s="215"/>
      <c r="BD7" s="216"/>
      <c r="BE7" s="213"/>
      <c r="BF7" s="215"/>
      <c r="BG7" s="216"/>
      <c r="BH7" s="213"/>
      <c r="BI7" s="215"/>
      <c r="BJ7" s="215"/>
      <c r="BK7" s="16" t="s">
        <v>2</v>
      </c>
      <c r="BL7" s="16" t="s">
        <v>22</v>
      </c>
      <c r="BM7" s="218"/>
    </row>
    <row r="8" spans="1:65" s="107" customFormat="1" ht="12.75" customHeight="1">
      <c r="A8" s="106" t="s">
        <v>24</v>
      </c>
      <c r="B8" s="106">
        <v>1</v>
      </c>
      <c r="C8" s="106">
        <v>2</v>
      </c>
      <c r="D8" s="106">
        <v>3</v>
      </c>
      <c r="E8" s="106">
        <v>4</v>
      </c>
      <c r="F8" s="106">
        <v>5</v>
      </c>
      <c r="G8" s="106">
        <v>6</v>
      </c>
      <c r="H8" s="106">
        <v>7</v>
      </c>
      <c r="I8" s="106">
        <v>8</v>
      </c>
      <c r="J8" s="106">
        <v>9</v>
      </c>
      <c r="K8" s="106">
        <v>10</v>
      </c>
      <c r="L8" s="106">
        <v>11</v>
      </c>
      <c r="M8" s="106">
        <v>12</v>
      </c>
      <c r="N8" s="106">
        <v>13</v>
      </c>
      <c r="O8" s="106">
        <v>14</v>
      </c>
      <c r="P8" s="106">
        <v>15</v>
      </c>
      <c r="Q8" s="106">
        <v>16</v>
      </c>
      <c r="R8" s="106">
        <v>17</v>
      </c>
      <c r="S8" s="106">
        <v>18</v>
      </c>
      <c r="T8" s="106">
        <v>19</v>
      </c>
      <c r="U8" s="106">
        <v>20</v>
      </c>
      <c r="V8" s="106">
        <v>21</v>
      </c>
      <c r="W8" s="106">
        <v>22</v>
      </c>
      <c r="X8" s="106">
        <v>23</v>
      </c>
      <c r="Y8" s="106">
        <v>24</v>
      </c>
      <c r="Z8" s="106">
        <v>25</v>
      </c>
      <c r="AA8" s="106">
        <v>26</v>
      </c>
      <c r="AB8" s="106">
        <v>27</v>
      </c>
      <c r="AC8" s="106">
        <v>28</v>
      </c>
      <c r="AD8" s="106">
        <v>29</v>
      </c>
      <c r="AE8" s="106">
        <v>30</v>
      </c>
      <c r="AF8" s="106">
        <v>31</v>
      </c>
      <c r="AG8" s="106">
        <v>32</v>
      </c>
      <c r="AH8" s="106">
        <v>33</v>
      </c>
      <c r="AI8" s="106">
        <v>34</v>
      </c>
      <c r="AJ8" s="106">
        <v>35</v>
      </c>
      <c r="AK8" s="106">
        <v>36</v>
      </c>
      <c r="AL8" s="106">
        <v>37</v>
      </c>
      <c r="AM8" s="106">
        <v>38</v>
      </c>
      <c r="AN8" s="106">
        <v>39</v>
      </c>
      <c r="AO8" s="106">
        <v>40</v>
      </c>
      <c r="AP8" s="106">
        <v>41</v>
      </c>
      <c r="AQ8" s="106">
        <v>42</v>
      </c>
      <c r="AR8" s="106">
        <v>43</v>
      </c>
      <c r="AS8" s="106">
        <v>44</v>
      </c>
      <c r="AT8" s="106">
        <v>45</v>
      </c>
      <c r="AU8" s="106">
        <v>46</v>
      </c>
      <c r="AV8" s="106">
        <v>47</v>
      </c>
      <c r="AW8" s="106">
        <v>48</v>
      </c>
      <c r="AX8" s="106">
        <v>49</v>
      </c>
      <c r="AY8" s="106">
        <v>50</v>
      </c>
      <c r="AZ8" s="106">
        <v>51</v>
      </c>
      <c r="BA8" s="106">
        <v>52</v>
      </c>
      <c r="BB8" s="106">
        <v>53</v>
      </c>
      <c r="BC8" s="106">
        <v>54</v>
      </c>
      <c r="BD8" s="106">
        <v>55</v>
      </c>
      <c r="BE8" s="106">
        <v>53</v>
      </c>
      <c r="BF8" s="106">
        <v>54</v>
      </c>
      <c r="BG8" s="106">
        <v>55</v>
      </c>
      <c r="BH8" s="106">
        <v>56</v>
      </c>
      <c r="BI8" s="176">
        <v>56</v>
      </c>
      <c r="BJ8" s="106">
        <v>57</v>
      </c>
      <c r="BK8" s="106">
        <v>58</v>
      </c>
      <c r="BL8" s="106">
        <v>59</v>
      </c>
      <c r="BM8" s="106">
        <v>60</v>
      </c>
    </row>
    <row r="9" spans="1:65" s="138" customFormat="1" ht="20.25" customHeight="1">
      <c r="A9" s="132" t="s">
        <v>105</v>
      </c>
      <c r="B9" s="133">
        <f>SUM(B10:B27)</f>
        <v>19306</v>
      </c>
      <c r="C9" s="133">
        <f>SUM(C10:C27)</f>
        <v>16782</v>
      </c>
      <c r="D9" s="134">
        <f aca="true" t="shared" si="0" ref="D9:D27">C9/B9*100</f>
        <v>86.9263441417176</v>
      </c>
      <c r="E9" s="133">
        <f aca="true" t="shared" si="1" ref="E9:E27">C9-B9</f>
        <v>-2524</v>
      </c>
      <c r="F9" s="133">
        <f>SUM(F10:F27)</f>
        <v>10106</v>
      </c>
      <c r="G9" s="133">
        <f>SUM(G10:G27)</f>
        <v>8603</v>
      </c>
      <c r="H9" s="134">
        <f aca="true" t="shared" si="2" ref="H9:H27">G9/F9*100</f>
        <v>85.12764694241045</v>
      </c>
      <c r="I9" s="133">
        <f aca="true" t="shared" si="3" ref="I9:I27">G9-F9</f>
        <v>-1503</v>
      </c>
      <c r="J9" s="133">
        <f>SUM(J10:J27)</f>
        <v>9240</v>
      </c>
      <c r="K9" s="133">
        <f>SUM(K10:K27)</f>
        <v>9841</v>
      </c>
      <c r="L9" s="134">
        <f aca="true" t="shared" si="4" ref="L9:L27">K9/J9*100</f>
        <v>106.50432900432901</v>
      </c>
      <c r="M9" s="133">
        <f aca="true" t="shared" si="5" ref="M9:M27">K9-J9</f>
        <v>601</v>
      </c>
      <c r="N9" s="133">
        <f>SUM(N10:N27)</f>
        <v>5294</v>
      </c>
      <c r="O9" s="133">
        <f>SUM(O10:O27)</f>
        <v>5859</v>
      </c>
      <c r="P9" s="135">
        <f aca="true" t="shared" si="6" ref="P9:P27">O9/N9*100</f>
        <v>110.6724593879864</v>
      </c>
      <c r="Q9" s="133">
        <f aca="true" t="shared" si="7" ref="Q9:Q27">O9-N9</f>
        <v>565</v>
      </c>
      <c r="R9" s="133">
        <f>SUM(R10:R27)</f>
        <v>1252</v>
      </c>
      <c r="S9" s="133">
        <f>SUM(S10:S27)</f>
        <v>1366</v>
      </c>
      <c r="T9" s="135">
        <f aca="true" t="shared" si="8" ref="T9:T27">S9/R9*100</f>
        <v>109.10543130990416</v>
      </c>
      <c r="U9" s="133">
        <f aca="true" t="shared" si="9" ref="U9:U27">S9-R9</f>
        <v>114</v>
      </c>
      <c r="V9" s="133">
        <f>SUM(V10:V27)</f>
        <v>47521</v>
      </c>
      <c r="W9" s="133">
        <f>SUM(W10:W27)</f>
        <v>55199</v>
      </c>
      <c r="X9" s="134">
        <f aca="true" t="shared" si="10" ref="X9:X27">W9/V9*100</f>
        <v>116.15706740178027</v>
      </c>
      <c r="Y9" s="133">
        <f aca="true" t="shared" si="11" ref="Y9:Y27">W9-V9</f>
        <v>7678</v>
      </c>
      <c r="Z9" s="133">
        <f>SUM(Z10:Z27)</f>
        <v>18793</v>
      </c>
      <c r="AA9" s="133">
        <f>SUM(AA10:AA27)</f>
        <v>16293</v>
      </c>
      <c r="AB9" s="134">
        <f aca="true" t="shared" si="12" ref="AB9:AB27">AA9/Z9*100</f>
        <v>86.69717447985951</v>
      </c>
      <c r="AC9" s="133">
        <f aca="true" t="shared" si="13" ref="AC9:AC27">AA9-Z9</f>
        <v>-2500</v>
      </c>
      <c r="AD9" s="133">
        <f>SUM(AD10:AD27)</f>
        <v>16858</v>
      </c>
      <c r="AE9" s="133">
        <f>SUM(AE10:AE27)</f>
        <v>21486</v>
      </c>
      <c r="AF9" s="134">
        <f aca="true" t="shared" si="14" ref="AF9:AF27">AE9/AD9*100</f>
        <v>127.45284138094672</v>
      </c>
      <c r="AG9" s="133">
        <f aca="true" t="shared" si="15" ref="AG9:AG27">AE9-AD9</f>
        <v>4628</v>
      </c>
      <c r="AH9" s="133">
        <f>SUM(AH10:AH27)</f>
        <v>3417</v>
      </c>
      <c r="AI9" s="133">
        <f>SUM(AI10:AI27)</f>
        <v>3062</v>
      </c>
      <c r="AJ9" s="135">
        <f aca="true" t="shared" si="16" ref="AJ9:AJ27">AI9/AH9*100</f>
        <v>89.61076968100673</v>
      </c>
      <c r="AK9" s="133">
        <f aca="true" t="shared" si="17" ref="AK9:AK27">AI9-AH9</f>
        <v>-355</v>
      </c>
      <c r="AL9" s="136">
        <f>SUM(AL10:AL27)</f>
        <v>3814</v>
      </c>
      <c r="AM9" s="136">
        <f>SUM(AM10:AM27)</f>
        <v>4546</v>
      </c>
      <c r="AN9" s="137">
        <f>ROUND(AM9/AL9*100,1)</f>
        <v>119.2</v>
      </c>
      <c r="AO9" s="136">
        <f aca="true" t="shared" si="18" ref="AO9:AO27">AM9-AL9</f>
        <v>732</v>
      </c>
      <c r="AP9" s="133">
        <f>SUM(AP10:AP27)</f>
        <v>15130</v>
      </c>
      <c r="AQ9" s="133">
        <f>SUM(AQ10:AQ27)</f>
        <v>17501</v>
      </c>
      <c r="AR9" s="135">
        <f aca="true" t="shared" si="19" ref="AR9:AR27">ROUND(AQ9/AP9*100,1)</f>
        <v>115.7</v>
      </c>
      <c r="AS9" s="133">
        <f aca="true" t="shared" si="20" ref="AS9:AS27">AQ9-AP9</f>
        <v>2371</v>
      </c>
      <c r="AT9" s="133">
        <f>SUM(AT10:AT27)</f>
        <v>10891</v>
      </c>
      <c r="AU9" s="133">
        <f>SUM(AU10:AU27)</f>
        <v>8733</v>
      </c>
      <c r="AV9" s="135">
        <f aca="true" t="shared" si="21" ref="AV9:AV27">AU9/AT9*100</f>
        <v>80.18547424478928</v>
      </c>
      <c r="AW9" s="133">
        <f aca="true" t="shared" si="22" ref="AW9:AW27">AU9-AT9</f>
        <v>-2158</v>
      </c>
      <c r="AX9" s="133">
        <f>SUM(AX10:AX27)</f>
        <v>9031</v>
      </c>
      <c r="AY9" s="133">
        <f>SUM(AY10:AY27)</f>
        <v>7197</v>
      </c>
      <c r="AZ9" s="135">
        <f>AY9/AX9*100</f>
        <v>79.69217140958919</v>
      </c>
      <c r="BA9" s="133">
        <f aca="true" t="shared" si="23" ref="BA9:BA27">AY9-AX9</f>
        <v>-1834</v>
      </c>
      <c r="BB9" s="133">
        <v>1742</v>
      </c>
      <c r="BC9" s="133">
        <v>1957</v>
      </c>
      <c r="BD9" s="133">
        <f aca="true" t="shared" si="24" ref="BD9:BD27">BC9-BB9</f>
        <v>215</v>
      </c>
      <c r="BE9" s="170">
        <v>1764.6</v>
      </c>
      <c r="BF9" s="170">
        <v>2003.2</v>
      </c>
      <c r="BG9" s="170">
        <f>BF9-BE9</f>
        <v>238.60000000000014</v>
      </c>
      <c r="BH9" s="133">
        <f>SUM(BH10:BH27)</f>
        <v>1693</v>
      </c>
      <c r="BI9" s="133">
        <f>SUM(BI10:BI27)</f>
        <v>2654</v>
      </c>
      <c r="BJ9" s="133">
        <f>SUM(BJ10:BJ27)</f>
        <v>3779</v>
      </c>
      <c r="BK9" s="135">
        <v>148.7</v>
      </c>
      <c r="BL9" s="133">
        <v>1172</v>
      </c>
      <c r="BM9" s="133">
        <v>440</v>
      </c>
    </row>
    <row r="10" spans="1:65" ht="20.25" customHeight="1">
      <c r="A10" s="139" t="s">
        <v>81</v>
      </c>
      <c r="B10" s="24">
        <v>1142</v>
      </c>
      <c r="C10" s="140">
        <v>1050</v>
      </c>
      <c r="D10" s="21">
        <f t="shared" si="0"/>
        <v>91.94395796847635</v>
      </c>
      <c r="E10" s="20">
        <f t="shared" si="1"/>
        <v>-92</v>
      </c>
      <c r="F10" s="24">
        <v>529</v>
      </c>
      <c r="G10" s="24">
        <v>505</v>
      </c>
      <c r="H10" s="21">
        <f t="shared" si="2"/>
        <v>95.46313799621929</v>
      </c>
      <c r="I10" s="20">
        <f t="shared" si="3"/>
        <v>-24</v>
      </c>
      <c r="J10" s="24">
        <v>444</v>
      </c>
      <c r="K10" s="24">
        <v>488</v>
      </c>
      <c r="L10" s="21">
        <f t="shared" si="4"/>
        <v>109.90990990990991</v>
      </c>
      <c r="M10" s="20">
        <f t="shared" si="5"/>
        <v>44</v>
      </c>
      <c r="N10" s="25">
        <v>194</v>
      </c>
      <c r="O10" s="24">
        <v>270</v>
      </c>
      <c r="P10" s="22">
        <f t="shared" si="6"/>
        <v>139.17525773195877</v>
      </c>
      <c r="Q10" s="23">
        <f t="shared" si="7"/>
        <v>76</v>
      </c>
      <c r="R10" s="24">
        <v>59</v>
      </c>
      <c r="S10" s="25">
        <v>111</v>
      </c>
      <c r="T10" s="22">
        <f t="shared" si="8"/>
        <v>188.135593220339</v>
      </c>
      <c r="U10" s="20">
        <f t="shared" si="9"/>
        <v>52</v>
      </c>
      <c r="V10" s="24">
        <v>2161</v>
      </c>
      <c r="W10" s="24">
        <v>2544</v>
      </c>
      <c r="X10" s="21">
        <f t="shared" si="10"/>
        <v>117.72327626099029</v>
      </c>
      <c r="Y10" s="20">
        <f t="shared" si="11"/>
        <v>383</v>
      </c>
      <c r="Z10" s="24">
        <v>1121</v>
      </c>
      <c r="AA10" s="24">
        <v>1022</v>
      </c>
      <c r="AB10" s="21">
        <f t="shared" si="12"/>
        <v>91.1685994647636</v>
      </c>
      <c r="AC10" s="20">
        <f t="shared" si="13"/>
        <v>-99</v>
      </c>
      <c r="AD10" s="24">
        <v>730</v>
      </c>
      <c r="AE10" s="140">
        <v>944</v>
      </c>
      <c r="AF10" s="21">
        <f t="shared" si="14"/>
        <v>129.31506849315068</v>
      </c>
      <c r="AG10" s="20">
        <f t="shared" si="15"/>
        <v>214</v>
      </c>
      <c r="AH10" s="24">
        <v>288</v>
      </c>
      <c r="AI10" s="24">
        <v>240</v>
      </c>
      <c r="AJ10" s="22">
        <f t="shared" si="16"/>
        <v>83.33333333333334</v>
      </c>
      <c r="AK10" s="20">
        <f t="shared" si="17"/>
        <v>-48</v>
      </c>
      <c r="AL10" s="26">
        <v>145</v>
      </c>
      <c r="AM10" s="26">
        <v>178</v>
      </c>
      <c r="AN10" s="141">
        <f aca="true" t="shared" si="25" ref="AN10:AN27">ROUND(AM10/AL10*100,1)</f>
        <v>122.8</v>
      </c>
      <c r="AO10" s="142">
        <f t="shared" si="18"/>
        <v>33</v>
      </c>
      <c r="AP10" s="27">
        <v>452</v>
      </c>
      <c r="AQ10" s="24">
        <v>540</v>
      </c>
      <c r="AR10" s="22">
        <f t="shared" si="19"/>
        <v>119.5</v>
      </c>
      <c r="AS10" s="20">
        <f t="shared" si="20"/>
        <v>88</v>
      </c>
      <c r="AT10" s="24">
        <v>664</v>
      </c>
      <c r="AU10" s="24">
        <v>609</v>
      </c>
      <c r="AV10" s="22">
        <f t="shared" si="21"/>
        <v>91.71686746987952</v>
      </c>
      <c r="AW10" s="20">
        <f t="shared" si="22"/>
        <v>-55</v>
      </c>
      <c r="AX10" s="24">
        <v>590</v>
      </c>
      <c r="AY10" s="24">
        <v>569</v>
      </c>
      <c r="AZ10" s="22">
        <f aca="true" t="shared" si="26" ref="AZ10:AZ27">AY10/AX10*100</f>
        <v>96.4406779661017</v>
      </c>
      <c r="BA10" s="20">
        <f t="shared" si="23"/>
        <v>-21</v>
      </c>
      <c r="BB10" s="143">
        <v>1667.8125</v>
      </c>
      <c r="BC10" s="24">
        <v>1925.9856630824372</v>
      </c>
      <c r="BD10" s="20">
        <f t="shared" si="24"/>
        <v>258.1731630824372</v>
      </c>
      <c r="BE10" s="156">
        <v>1813.4052388289676</v>
      </c>
      <c r="BF10" s="145">
        <v>1793.9550949913644</v>
      </c>
      <c r="BG10" s="170">
        <f aca="true" t="shared" si="27" ref="BG10:BG27">BF10-BE10</f>
        <v>-19.450143837603264</v>
      </c>
      <c r="BH10" s="24">
        <v>19</v>
      </c>
      <c r="BI10" s="24">
        <v>23</v>
      </c>
      <c r="BJ10" s="24">
        <v>51</v>
      </c>
      <c r="BK10" s="22">
        <v>166.7</v>
      </c>
      <c r="BL10" s="20">
        <v>24</v>
      </c>
      <c r="BM10" s="24" t="s">
        <v>7</v>
      </c>
    </row>
    <row r="11" spans="1:65" s="107" customFormat="1" ht="20.25" customHeight="1">
      <c r="A11" s="144" t="s">
        <v>82</v>
      </c>
      <c r="B11" s="145">
        <v>562</v>
      </c>
      <c r="C11" s="146">
        <v>491</v>
      </c>
      <c r="D11" s="147">
        <f t="shared" si="0"/>
        <v>87.36654804270462</v>
      </c>
      <c r="E11" s="148">
        <f t="shared" si="1"/>
        <v>-71</v>
      </c>
      <c r="F11" s="145">
        <v>340</v>
      </c>
      <c r="G11" s="145">
        <v>297</v>
      </c>
      <c r="H11" s="147">
        <f t="shared" si="2"/>
        <v>87.3529411764706</v>
      </c>
      <c r="I11" s="148">
        <f t="shared" si="3"/>
        <v>-43</v>
      </c>
      <c r="J11" s="145">
        <v>263</v>
      </c>
      <c r="K11" s="145">
        <v>261</v>
      </c>
      <c r="L11" s="147">
        <f t="shared" si="4"/>
        <v>99.23954372623575</v>
      </c>
      <c r="M11" s="148">
        <f t="shared" si="5"/>
        <v>-2</v>
      </c>
      <c r="N11" s="149">
        <v>81</v>
      </c>
      <c r="O11" s="145">
        <v>83</v>
      </c>
      <c r="P11" s="150">
        <f t="shared" si="6"/>
        <v>102.46913580246914</v>
      </c>
      <c r="Q11" s="151">
        <f t="shared" si="7"/>
        <v>2</v>
      </c>
      <c r="R11" s="145">
        <v>90</v>
      </c>
      <c r="S11" s="149">
        <v>91</v>
      </c>
      <c r="T11" s="150">
        <f t="shared" si="8"/>
        <v>101.11111111111111</v>
      </c>
      <c r="U11" s="148">
        <f t="shared" si="9"/>
        <v>1</v>
      </c>
      <c r="V11" s="145">
        <v>1423</v>
      </c>
      <c r="W11" s="145">
        <v>1508</v>
      </c>
      <c r="X11" s="147">
        <f t="shared" si="10"/>
        <v>105.97329585382992</v>
      </c>
      <c r="Y11" s="148">
        <f t="shared" si="11"/>
        <v>85</v>
      </c>
      <c r="Z11" s="145">
        <v>556</v>
      </c>
      <c r="AA11" s="145">
        <v>484</v>
      </c>
      <c r="AB11" s="147">
        <f t="shared" si="12"/>
        <v>87.05035971223022</v>
      </c>
      <c r="AC11" s="148">
        <f t="shared" si="13"/>
        <v>-72</v>
      </c>
      <c r="AD11" s="145">
        <v>605</v>
      </c>
      <c r="AE11" s="146">
        <v>592</v>
      </c>
      <c r="AF11" s="147">
        <f t="shared" si="14"/>
        <v>97.85123966942149</v>
      </c>
      <c r="AG11" s="148">
        <f t="shared" si="15"/>
        <v>-13</v>
      </c>
      <c r="AH11" s="145">
        <v>128</v>
      </c>
      <c r="AI11" s="145">
        <v>83</v>
      </c>
      <c r="AJ11" s="150">
        <f t="shared" si="16"/>
        <v>64.84375</v>
      </c>
      <c r="AK11" s="148">
        <f t="shared" si="17"/>
        <v>-45</v>
      </c>
      <c r="AL11" s="152">
        <v>57</v>
      </c>
      <c r="AM11" s="152">
        <v>79</v>
      </c>
      <c r="AN11" s="153">
        <f t="shared" si="25"/>
        <v>138.6</v>
      </c>
      <c r="AO11" s="154">
        <f t="shared" si="18"/>
        <v>22</v>
      </c>
      <c r="AP11" s="155">
        <v>272</v>
      </c>
      <c r="AQ11" s="145">
        <v>295</v>
      </c>
      <c r="AR11" s="150">
        <f t="shared" si="19"/>
        <v>108.5</v>
      </c>
      <c r="AS11" s="148">
        <f t="shared" si="20"/>
        <v>23</v>
      </c>
      <c r="AT11" s="145">
        <v>286</v>
      </c>
      <c r="AU11" s="145">
        <v>210</v>
      </c>
      <c r="AV11" s="150">
        <f t="shared" si="21"/>
        <v>73.42657342657343</v>
      </c>
      <c r="AW11" s="148">
        <f t="shared" si="22"/>
        <v>-76</v>
      </c>
      <c r="AX11" s="145">
        <v>258</v>
      </c>
      <c r="AY11" s="145">
        <v>190</v>
      </c>
      <c r="AZ11" s="150">
        <f t="shared" si="26"/>
        <v>73.64341085271317</v>
      </c>
      <c r="BA11" s="148">
        <f t="shared" si="23"/>
        <v>-68</v>
      </c>
      <c r="BB11" s="156">
        <v>1438.5714285714287</v>
      </c>
      <c r="BC11" s="145">
        <v>2051.4588859416444</v>
      </c>
      <c r="BD11" s="148">
        <f t="shared" si="24"/>
        <v>612.8874573702158</v>
      </c>
      <c r="BE11" s="143">
        <v>1501.1278195488721</v>
      </c>
      <c r="BF11" s="24">
        <v>1805.1724137931035</v>
      </c>
      <c r="BG11" s="170">
        <f t="shared" si="27"/>
        <v>304.04459424423135</v>
      </c>
      <c r="BH11" s="145">
        <v>58</v>
      </c>
      <c r="BI11" s="145">
        <v>19</v>
      </c>
      <c r="BJ11" s="145">
        <v>26</v>
      </c>
      <c r="BK11" s="150">
        <v>140.9</v>
      </c>
      <c r="BL11" s="148">
        <v>9</v>
      </c>
      <c r="BM11" s="24" t="s">
        <v>7</v>
      </c>
    </row>
    <row r="12" spans="1:65" ht="20.25" customHeight="1">
      <c r="A12" s="139" t="s">
        <v>83</v>
      </c>
      <c r="B12" s="24">
        <v>567</v>
      </c>
      <c r="C12" s="140">
        <v>376</v>
      </c>
      <c r="D12" s="21">
        <f t="shared" si="0"/>
        <v>66.31393298059965</v>
      </c>
      <c r="E12" s="20">
        <f t="shared" si="1"/>
        <v>-191</v>
      </c>
      <c r="F12" s="24">
        <v>286</v>
      </c>
      <c r="G12" s="24">
        <v>207</v>
      </c>
      <c r="H12" s="21">
        <f t="shared" si="2"/>
        <v>72.37762237762237</v>
      </c>
      <c r="I12" s="20">
        <f t="shared" si="3"/>
        <v>-79</v>
      </c>
      <c r="J12" s="24">
        <v>166</v>
      </c>
      <c r="K12" s="24">
        <v>226</v>
      </c>
      <c r="L12" s="21">
        <f t="shared" si="4"/>
        <v>136.14457831325302</v>
      </c>
      <c r="M12" s="20">
        <f t="shared" si="5"/>
        <v>60</v>
      </c>
      <c r="N12" s="25">
        <v>102</v>
      </c>
      <c r="O12" s="24">
        <v>138</v>
      </c>
      <c r="P12" s="22">
        <f t="shared" si="6"/>
        <v>135.29411764705884</v>
      </c>
      <c r="Q12" s="23">
        <f t="shared" si="7"/>
        <v>36</v>
      </c>
      <c r="R12" s="24">
        <v>35</v>
      </c>
      <c r="S12" s="25">
        <v>22</v>
      </c>
      <c r="T12" s="22">
        <f t="shared" si="8"/>
        <v>62.857142857142854</v>
      </c>
      <c r="U12" s="20">
        <f t="shared" si="9"/>
        <v>-13</v>
      </c>
      <c r="V12" s="24">
        <v>1467</v>
      </c>
      <c r="W12" s="24">
        <v>2380</v>
      </c>
      <c r="X12" s="21">
        <f t="shared" si="10"/>
        <v>162.23585548738924</v>
      </c>
      <c r="Y12" s="20">
        <f t="shared" si="11"/>
        <v>913</v>
      </c>
      <c r="Z12" s="24">
        <v>560</v>
      </c>
      <c r="AA12" s="24">
        <v>374</v>
      </c>
      <c r="AB12" s="21">
        <f t="shared" si="12"/>
        <v>66.78571428571428</v>
      </c>
      <c r="AC12" s="20">
        <f t="shared" si="13"/>
        <v>-186</v>
      </c>
      <c r="AD12" s="24">
        <v>578</v>
      </c>
      <c r="AE12" s="140">
        <v>1459</v>
      </c>
      <c r="AF12" s="21">
        <f t="shared" si="14"/>
        <v>252.42214532871975</v>
      </c>
      <c r="AG12" s="20">
        <f t="shared" si="15"/>
        <v>881</v>
      </c>
      <c r="AH12" s="24">
        <v>70</v>
      </c>
      <c r="AI12" s="24">
        <v>70</v>
      </c>
      <c r="AJ12" s="22">
        <f t="shared" si="16"/>
        <v>100</v>
      </c>
      <c r="AK12" s="20">
        <f t="shared" si="17"/>
        <v>0</v>
      </c>
      <c r="AL12" s="26">
        <v>121</v>
      </c>
      <c r="AM12" s="26">
        <v>99</v>
      </c>
      <c r="AN12" s="141">
        <f t="shared" si="25"/>
        <v>81.8</v>
      </c>
      <c r="AO12" s="142">
        <f t="shared" si="18"/>
        <v>-22</v>
      </c>
      <c r="AP12" s="27">
        <v>224</v>
      </c>
      <c r="AQ12" s="24">
        <v>236</v>
      </c>
      <c r="AR12" s="22">
        <f t="shared" si="19"/>
        <v>105.4</v>
      </c>
      <c r="AS12" s="20">
        <f t="shared" si="20"/>
        <v>12</v>
      </c>
      <c r="AT12" s="24">
        <v>290</v>
      </c>
      <c r="AU12" s="24">
        <v>215</v>
      </c>
      <c r="AV12" s="22">
        <f t="shared" si="21"/>
        <v>74.13793103448276</v>
      </c>
      <c r="AW12" s="20">
        <f t="shared" si="22"/>
        <v>-75</v>
      </c>
      <c r="AX12" s="24">
        <v>260</v>
      </c>
      <c r="AY12" s="24">
        <v>181</v>
      </c>
      <c r="AZ12" s="22">
        <f t="shared" si="26"/>
        <v>69.61538461538461</v>
      </c>
      <c r="BA12" s="20">
        <f t="shared" si="23"/>
        <v>-79</v>
      </c>
      <c r="BB12" s="143">
        <v>1627.8985507246377</v>
      </c>
      <c r="BC12" s="24">
        <v>1961.0389610389611</v>
      </c>
      <c r="BD12" s="20">
        <f t="shared" si="24"/>
        <v>333.1404103143234</v>
      </c>
      <c r="BE12" s="143">
        <v>1627.0358306188925</v>
      </c>
      <c r="BF12" s="24">
        <v>1873.8372093023256</v>
      </c>
      <c r="BG12" s="170">
        <f t="shared" si="27"/>
        <v>246.8013786834331</v>
      </c>
      <c r="BH12" s="24">
        <v>12</v>
      </c>
      <c r="BI12" s="24">
        <v>59</v>
      </c>
      <c r="BJ12" s="24">
        <v>21</v>
      </c>
      <c r="BK12" s="22">
        <v>11.3</v>
      </c>
      <c r="BL12" s="20">
        <v>-63</v>
      </c>
      <c r="BM12" s="24" t="s">
        <v>7</v>
      </c>
    </row>
    <row r="13" spans="1:65" ht="20.25" customHeight="1">
      <c r="A13" s="139" t="s">
        <v>84</v>
      </c>
      <c r="B13" s="24">
        <v>1327</v>
      </c>
      <c r="C13" s="140">
        <v>1082</v>
      </c>
      <c r="D13" s="21">
        <f t="shared" si="0"/>
        <v>81.53730218538055</v>
      </c>
      <c r="E13" s="20">
        <f t="shared" si="1"/>
        <v>-245</v>
      </c>
      <c r="F13" s="24">
        <v>683</v>
      </c>
      <c r="G13" s="24">
        <v>587</v>
      </c>
      <c r="H13" s="21">
        <f t="shared" si="2"/>
        <v>85.94436310395315</v>
      </c>
      <c r="I13" s="20">
        <f t="shared" si="3"/>
        <v>-96</v>
      </c>
      <c r="J13" s="24">
        <v>642</v>
      </c>
      <c r="K13" s="24">
        <v>613</v>
      </c>
      <c r="L13" s="21">
        <f t="shared" si="4"/>
        <v>95.48286604361371</v>
      </c>
      <c r="M13" s="20">
        <f t="shared" si="5"/>
        <v>-29</v>
      </c>
      <c r="N13" s="25">
        <v>434</v>
      </c>
      <c r="O13" s="24">
        <v>376</v>
      </c>
      <c r="P13" s="22">
        <f t="shared" si="6"/>
        <v>86.63594470046083</v>
      </c>
      <c r="Q13" s="23">
        <f t="shared" si="7"/>
        <v>-58</v>
      </c>
      <c r="R13" s="24">
        <v>78</v>
      </c>
      <c r="S13" s="25">
        <v>142</v>
      </c>
      <c r="T13" s="22">
        <f t="shared" si="8"/>
        <v>182.05128205128204</v>
      </c>
      <c r="U13" s="20">
        <f t="shared" si="9"/>
        <v>64</v>
      </c>
      <c r="V13" s="24">
        <v>2296</v>
      </c>
      <c r="W13" s="24">
        <v>2339</v>
      </c>
      <c r="X13" s="21">
        <f t="shared" si="10"/>
        <v>101.87282229965157</v>
      </c>
      <c r="Y13" s="20">
        <f t="shared" si="11"/>
        <v>43</v>
      </c>
      <c r="Z13" s="24">
        <v>1309</v>
      </c>
      <c r="AA13" s="24">
        <v>1059</v>
      </c>
      <c r="AB13" s="21">
        <f t="shared" si="12"/>
        <v>80.90145148968678</v>
      </c>
      <c r="AC13" s="20">
        <f t="shared" si="13"/>
        <v>-250</v>
      </c>
      <c r="AD13" s="24">
        <v>413</v>
      </c>
      <c r="AE13" s="140">
        <v>440</v>
      </c>
      <c r="AF13" s="21">
        <f t="shared" si="14"/>
        <v>106.53753026634382</v>
      </c>
      <c r="AG13" s="20">
        <f t="shared" si="15"/>
        <v>27</v>
      </c>
      <c r="AH13" s="24">
        <v>223</v>
      </c>
      <c r="AI13" s="24">
        <v>237</v>
      </c>
      <c r="AJ13" s="22">
        <f t="shared" si="16"/>
        <v>106.27802690582959</v>
      </c>
      <c r="AK13" s="20">
        <f t="shared" si="17"/>
        <v>14</v>
      </c>
      <c r="AL13" s="26">
        <v>245</v>
      </c>
      <c r="AM13" s="26">
        <v>236</v>
      </c>
      <c r="AN13" s="141">
        <f t="shared" si="25"/>
        <v>96.3</v>
      </c>
      <c r="AO13" s="142">
        <f t="shared" si="18"/>
        <v>-9</v>
      </c>
      <c r="AP13" s="27">
        <v>660</v>
      </c>
      <c r="AQ13" s="24">
        <v>715</v>
      </c>
      <c r="AR13" s="22">
        <f t="shared" si="19"/>
        <v>108.3</v>
      </c>
      <c r="AS13" s="20">
        <f t="shared" si="20"/>
        <v>55</v>
      </c>
      <c r="AT13" s="24">
        <v>846</v>
      </c>
      <c r="AU13" s="24">
        <v>506</v>
      </c>
      <c r="AV13" s="22">
        <f t="shared" si="21"/>
        <v>59.810874704491724</v>
      </c>
      <c r="AW13" s="20">
        <f t="shared" si="22"/>
        <v>-340</v>
      </c>
      <c r="AX13" s="24">
        <v>698</v>
      </c>
      <c r="AY13" s="24">
        <v>424</v>
      </c>
      <c r="AZ13" s="22">
        <f t="shared" si="26"/>
        <v>60.74498567335244</v>
      </c>
      <c r="BA13" s="20">
        <f t="shared" si="23"/>
        <v>-274</v>
      </c>
      <c r="BB13" s="143">
        <v>1501.797385620915</v>
      </c>
      <c r="BC13" s="24">
        <v>1592.4812030075188</v>
      </c>
      <c r="BD13" s="20">
        <f t="shared" si="24"/>
        <v>90.68381738660378</v>
      </c>
      <c r="BE13" s="143">
        <v>1527.9266572637518</v>
      </c>
      <c r="BF13" s="24">
        <v>1822.0302375809936</v>
      </c>
      <c r="BG13" s="170">
        <f t="shared" si="27"/>
        <v>294.1035803172417</v>
      </c>
      <c r="BH13" s="24">
        <v>22</v>
      </c>
      <c r="BI13" s="24">
        <v>42</v>
      </c>
      <c r="BJ13" s="24">
        <v>81</v>
      </c>
      <c r="BK13" s="22">
        <v>373.1</v>
      </c>
      <c r="BL13" s="20">
        <v>71</v>
      </c>
      <c r="BM13" s="24" t="s">
        <v>7</v>
      </c>
    </row>
    <row r="14" spans="1:65" s="15" customFormat="1" ht="20.25" customHeight="1">
      <c r="A14" s="139" t="s">
        <v>85</v>
      </c>
      <c r="B14" s="24">
        <v>476</v>
      </c>
      <c r="C14" s="140">
        <v>324</v>
      </c>
      <c r="D14" s="21">
        <f t="shared" si="0"/>
        <v>68.0672268907563</v>
      </c>
      <c r="E14" s="20">
        <f t="shared" si="1"/>
        <v>-152</v>
      </c>
      <c r="F14" s="24">
        <v>256</v>
      </c>
      <c r="G14" s="24">
        <v>155</v>
      </c>
      <c r="H14" s="21">
        <f t="shared" si="2"/>
        <v>60.546875</v>
      </c>
      <c r="I14" s="20">
        <f t="shared" si="3"/>
        <v>-101</v>
      </c>
      <c r="J14" s="24">
        <v>210</v>
      </c>
      <c r="K14" s="24">
        <v>173</v>
      </c>
      <c r="L14" s="21">
        <f t="shared" si="4"/>
        <v>82.38095238095238</v>
      </c>
      <c r="M14" s="20">
        <f t="shared" si="5"/>
        <v>-37</v>
      </c>
      <c r="N14" s="25">
        <v>75</v>
      </c>
      <c r="O14" s="24">
        <v>84</v>
      </c>
      <c r="P14" s="22">
        <f t="shared" si="6"/>
        <v>112.00000000000001</v>
      </c>
      <c r="Q14" s="23">
        <f t="shared" si="7"/>
        <v>9</v>
      </c>
      <c r="R14" s="24">
        <v>87</v>
      </c>
      <c r="S14" s="25">
        <v>45</v>
      </c>
      <c r="T14" s="22">
        <f t="shared" si="8"/>
        <v>51.724137931034484</v>
      </c>
      <c r="U14" s="20">
        <f t="shared" si="9"/>
        <v>-42</v>
      </c>
      <c r="V14" s="24">
        <v>801</v>
      </c>
      <c r="W14" s="24">
        <v>1293</v>
      </c>
      <c r="X14" s="21">
        <f t="shared" si="10"/>
        <v>161.42322097378278</v>
      </c>
      <c r="Y14" s="20">
        <f t="shared" si="11"/>
        <v>492</v>
      </c>
      <c r="Z14" s="24">
        <v>459</v>
      </c>
      <c r="AA14" s="24">
        <v>302</v>
      </c>
      <c r="AB14" s="21">
        <f t="shared" si="12"/>
        <v>65.79520697167756</v>
      </c>
      <c r="AC14" s="20">
        <f t="shared" si="13"/>
        <v>-157</v>
      </c>
      <c r="AD14" s="24">
        <v>110</v>
      </c>
      <c r="AE14" s="140">
        <v>349</v>
      </c>
      <c r="AF14" s="21">
        <f t="shared" si="14"/>
        <v>317.2727272727273</v>
      </c>
      <c r="AG14" s="20">
        <f t="shared" si="15"/>
        <v>239</v>
      </c>
      <c r="AH14" s="24">
        <v>148</v>
      </c>
      <c r="AI14" s="24">
        <v>100</v>
      </c>
      <c r="AJ14" s="22">
        <f t="shared" si="16"/>
        <v>67.56756756756756</v>
      </c>
      <c r="AK14" s="20">
        <f t="shared" si="17"/>
        <v>-48</v>
      </c>
      <c r="AL14" s="26">
        <v>74</v>
      </c>
      <c r="AM14" s="26">
        <v>84</v>
      </c>
      <c r="AN14" s="141">
        <f t="shared" si="25"/>
        <v>113.5</v>
      </c>
      <c r="AO14" s="142">
        <f t="shared" si="18"/>
        <v>10</v>
      </c>
      <c r="AP14" s="27">
        <v>221</v>
      </c>
      <c r="AQ14" s="24">
        <v>238</v>
      </c>
      <c r="AR14" s="22">
        <f t="shared" si="19"/>
        <v>107.7</v>
      </c>
      <c r="AS14" s="20">
        <f t="shared" si="20"/>
        <v>17</v>
      </c>
      <c r="AT14" s="24">
        <v>266</v>
      </c>
      <c r="AU14" s="24">
        <v>167</v>
      </c>
      <c r="AV14" s="22">
        <f t="shared" si="21"/>
        <v>62.78195488721805</v>
      </c>
      <c r="AW14" s="20">
        <f t="shared" si="22"/>
        <v>-99</v>
      </c>
      <c r="AX14" s="24">
        <v>243</v>
      </c>
      <c r="AY14" s="24">
        <v>138</v>
      </c>
      <c r="AZ14" s="22">
        <f t="shared" si="26"/>
        <v>56.79012345679012</v>
      </c>
      <c r="BA14" s="20">
        <f t="shared" si="23"/>
        <v>-105</v>
      </c>
      <c r="BB14" s="143">
        <v>2243.75</v>
      </c>
      <c r="BC14" s="24">
        <v>2659.731543624161</v>
      </c>
      <c r="BD14" s="20">
        <f t="shared" si="24"/>
        <v>415.9815436241611</v>
      </c>
      <c r="BE14" s="143">
        <v>1897.3509933774835</v>
      </c>
      <c r="BF14" s="24">
        <v>2392.1875</v>
      </c>
      <c r="BG14" s="170">
        <f t="shared" si="27"/>
        <v>494.8365066225165</v>
      </c>
      <c r="BH14" s="24">
        <v>15</v>
      </c>
      <c r="BI14" s="24">
        <v>29</v>
      </c>
      <c r="BJ14" s="24">
        <v>72</v>
      </c>
      <c r="BK14" s="22">
        <v>239.1</v>
      </c>
      <c r="BL14" s="20">
        <v>32</v>
      </c>
      <c r="BM14" s="24" t="s">
        <v>7</v>
      </c>
    </row>
    <row r="15" spans="1:65" s="15" customFormat="1" ht="20.25" customHeight="1">
      <c r="A15" s="139" t="s">
        <v>86</v>
      </c>
      <c r="B15" s="24">
        <v>386</v>
      </c>
      <c r="C15" s="140">
        <v>370</v>
      </c>
      <c r="D15" s="21">
        <f t="shared" si="0"/>
        <v>95.85492227979275</v>
      </c>
      <c r="E15" s="20">
        <f t="shared" si="1"/>
        <v>-16</v>
      </c>
      <c r="F15" s="24">
        <v>184</v>
      </c>
      <c r="G15" s="24">
        <v>230</v>
      </c>
      <c r="H15" s="21">
        <f t="shared" si="2"/>
        <v>125</v>
      </c>
      <c r="I15" s="20">
        <f t="shared" si="3"/>
        <v>46</v>
      </c>
      <c r="J15" s="24">
        <v>521</v>
      </c>
      <c r="K15" s="24">
        <v>562</v>
      </c>
      <c r="L15" s="21">
        <f t="shared" si="4"/>
        <v>107.86948176583493</v>
      </c>
      <c r="M15" s="20">
        <f t="shared" si="5"/>
        <v>41</v>
      </c>
      <c r="N15" s="25">
        <v>403</v>
      </c>
      <c r="O15" s="24">
        <v>455</v>
      </c>
      <c r="P15" s="22">
        <f t="shared" si="6"/>
        <v>112.90322580645163</v>
      </c>
      <c r="Q15" s="23">
        <f t="shared" si="7"/>
        <v>52</v>
      </c>
      <c r="R15" s="24">
        <v>50</v>
      </c>
      <c r="S15" s="25">
        <v>42</v>
      </c>
      <c r="T15" s="22">
        <f t="shared" si="8"/>
        <v>84</v>
      </c>
      <c r="U15" s="20">
        <f t="shared" si="9"/>
        <v>-8</v>
      </c>
      <c r="V15" s="24">
        <v>1686</v>
      </c>
      <c r="W15" s="24">
        <v>2322</v>
      </c>
      <c r="X15" s="21">
        <f t="shared" si="10"/>
        <v>137.72241992882562</v>
      </c>
      <c r="Y15" s="20">
        <f t="shared" si="11"/>
        <v>636</v>
      </c>
      <c r="Z15" s="24">
        <v>366</v>
      </c>
      <c r="AA15" s="24">
        <v>355</v>
      </c>
      <c r="AB15" s="21">
        <f t="shared" si="12"/>
        <v>96.99453551912568</v>
      </c>
      <c r="AC15" s="20">
        <f t="shared" si="13"/>
        <v>-11</v>
      </c>
      <c r="AD15" s="24">
        <v>771</v>
      </c>
      <c r="AE15" s="140">
        <v>1169</v>
      </c>
      <c r="AF15" s="21">
        <f t="shared" si="14"/>
        <v>151.62127107652398</v>
      </c>
      <c r="AG15" s="20">
        <f t="shared" si="15"/>
        <v>398</v>
      </c>
      <c r="AH15" s="24">
        <v>55</v>
      </c>
      <c r="AI15" s="24">
        <v>48</v>
      </c>
      <c r="AJ15" s="22">
        <f t="shared" si="16"/>
        <v>87.27272727272727</v>
      </c>
      <c r="AK15" s="20">
        <f t="shared" si="17"/>
        <v>-7</v>
      </c>
      <c r="AL15" s="26">
        <v>218</v>
      </c>
      <c r="AM15" s="26">
        <v>277</v>
      </c>
      <c r="AN15" s="141">
        <f t="shared" si="25"/>
        <v>127.1</v>
      </c>
      <c r="AO15" s="142">
        <f t="shared" si="18"/>
        <v>59</v>
      </c>
      <c r="AP15" s="27">
        <v>1002</v>
      </c>
      <c r="AQ15" s="24">
        <v>1065</v>
      </c>
      <c r="AR15" s="22">
        <f t="shared" si="19"/>
        <v>106.3</v>
      </c>
      <c r="AS15" s="20">
        <f t="shared" si="20"/>
        <v>63</v>
      </c>
      <c r="AT15" s="24">
        <v>178</v>
      </c>
      <c r="AU15" s="24">
        <v>215</v>
      </c>
      <c r="AV15" s="22">
        <f t="shared" si="21"/>
        <v>120.78651685393258</v>
      </c>
      <c r="AW15" s="20">
        <f t="shared" si="22"/>
        <v>37</v>
      </c>
      <c r="AX15" s="24">
        <v>138</v>
      </c>
      <c r="AY15" s="24">
        <v>158</v>
      </c>
      <c r="AZ15" s="22">
        <f t="shared" si="26"/>
        <v>114.4927536231884</v>
      </c>
      <c r="BA15" s="20">
        <f t="shared" si="23"/>
        <v>20</v>
      </c>
      <c r="BB15" s="143">
        <v>2484.507042253521</v>
      </c>
      <c r="BC15" s="24">
        <v>2392.5233644859813</v>
      </c>
      <c r="BD15" s="20">
        <f t="shared" si="24"/>
        <v>-91.98367776753958</v>
      </c>
      <c r="BE15" s="143">
        <v>2923.7179487179487</v>
      </c>
      <c r="BF15" s="24">
        <v>2703.267973856209</v>
      </c>
      <c r="BG15" s="170">
        <f t="shared" si="27"/>
        <v>-220.44997486173952</v>
      </c>
      <c r="BH15" s="24">
        <v>89</v>
      </c>
      <c r="BI15" s="24">
        <v>280</v>
      </c>
      <c r="BJ15" s="24">
        <v>339</v>
      </c>
      <c r="BK15" s="22">
        <v>124.9</v>
      </c>
      <c r="BL15" s="20">
        <v>58</v>
      </c>
      <c r="BM15" s="24" t="s">
        <v>7</v>
      </c>
    </row>
    <row r="16" spans="1:65" s="15" customFormat="1" ht="20.25" customHeight="1">
      <c r="A16" s="139" t="s">
        <v>87</v>
      </c>
      <c r="B16" s="24">
        <v>517</v>
      </c>
      <c r="C16" s="140">
        <v>423</v>
      </c>
      <c r="D16" s="21">
        <f t="shared" si="0"/>
        <v>81.81818181818183</v>
      </c>
      <c r="E16" s="20">
        <f t="shared" si="1"/>
        <v>-94</v>
      </c>
      <c r="F16" s="24">
        <v>317</v>
      </c>
      <c r="G16" s="24">
        <v>243</v>
      </c>
      <c r="H16" s="21">
        <f t="shared" si="2"/>
        <v>76.65615141955836</v>
      </c>
      <c r="I16" s="20">
        <f t="shared" si="3"/>
        <v>-74</v>
      </c>
      <c r="J16" s="24">
        <v>120</v>
      </c>
      <c r="K16" s="24">
        <v>244</v>
      </c>
      <c r="L16" s="21">
        <f t="shared" si="4"/>
        <v>203.33333333333331</v>
      </c>
      <c r="M16" s="20">
        <f t="shared" si="5"/>
        <v>124</v>
      </c>
      <c r="N16" s="25">
        <v>84</v>
      </c>
      <c r="O16" s="24">
        <v>154</v>
      </c>
      <c r="P16" s="22">
        <f t="shared" si="6"/>
        <v>183.33333333333331</v>
      </c>
      <c r="Q16" s="23">
        <f t="shared" si="7"/>
        <v>70</v>
      </c>
      <c r="R16" s="24">
        <v>4</v>
      </c>
      <c r="S16" s="25">
        <v>13</v>
      </c>
      <c r="T16" s="22">
        <f t="shared" si="8"/>
        <v>325</v>
      </c>
      <c r="U16" s="20">
        <f t="shared" si="9"/>
        <v>9</v>
      </c>
      <c r="V16" s="24">
        <v>1123</v>
      </c>
      <c r="W16" s="24">
        <v>1007</v>
      </c>
      <c r="X16" s="21">
        <f t="shared" si="10"/>
        <v>89.67052537845058</v>
      </c>
      <c r="Y16" s="20">
        <f t="shared" si="11"/>
        <v>-116</v>
      </c>
      <c r="Z16" s="24">
        <v>511</v>
      </c>
      <c r="AA16" s="24">
        <v>420</v>
      </c>
      <c r="AB16" s="21">
        <f t="shared" si="12"/>
        <v>82.1917808219178</v>
      </c>
      <c r="AC16" s="20">
        <f t="shared" si="13"/>
        <v>-91</v>
      </c>
      <c r="AD16" s="24">
        <v>411</v>
      </c>
      <c r="AE16" s="140">
        <v>382</v>
      </c>
      <c r="AF16" s="21">
        <f t="shared" si="14"/>
        <v>92.94403892944038</v>
      </c>
      <c r="AG16" s="20">
        <f t="shared" si="15"/>
        <v>-29</v>
      </c>
      <c r="AH16" s="24">
        <v>34</v>
      </c>
      <c r="AI16" s="24">
        <v>19</v>
      </c>
      <c r="AJ16" s="22">
        <f t="shared" si="16"/>
        <v>55.88235294117647</v>
      </c>
      <c r="AK16" s="20">
        <f t="shared" si="17"/>
        <v>-15</v>
      </c>
      <c r="AL16" s="26">
        <v>59</v>
      </c>
      <c r="AM16" s="26">
        <v>66</v>
      </c>
      <c r="AN16" s="141">
        <f t="shared" si="25"/>
        <v>111.9</v>
      </c>
      <c r="AO16" s="142">
        <f t="shared" si="18"/>
        <v>7</v>
      </c>
      <c r="AP16" s="27">
        <v>147</v>
      </c>
      <c r="AQ16" s="24">
        <v>255</v>
      </c>
      <c r="AR16" s="22">
        <f t="shared" si="19"/>
        <v>173.5</v>
      </c>
      <c r="AS16" s="20">
        <f t="shared" si="20"/>
        <v>108</v>
      </c>
      <c r="AT16" s="24">
        <v>353</v>
      </c>
      <c r="AU16" s="24">
        <v>225</v>
      </c>
      <c r="AV16" s="22">
        <f t="shared" si="21"/>
        <v>63.73937677053825</v>
      </c>
      <c r="AW16" s="20">
        <f t="shared" si="22"/>
        <v>-128</v>
      </c>
      <c r="AX16" s="24">
        <v>319</v>
      </c>
      <c r="AY16" s="24">
        <v>204</v>
      </c>
      <c r="AZ16" s="22">
        <f t="shared" si="26"/>
        <v>63.94984326018809</v>
      </c>
      <c r="BA16" s="20">
        <f t="shared" si="23"/>
        <v>-115</v>
      </c>
      <c r="BB16" s="143">
        <v>1642.5339366515836</v>
      </c>
      <c r="BC16" s="24">
        <v>1982.394366197183</v>
      </c>
      <c r="BD16" s="20">
        <f t="shared" si="24"/>
        <v>339.86042954559935</v>
      </c>
      <c r="BE16" s="143">
        <v>1530.3846153846155</v>
      </c>
      <c r="BF16" s="24">
        <v>1933.7078651685392</v>
      </c>
      <c r="BG16" s="170">
        <f t="shared" si="27"/>
        <v>403.32324978392376</v>
      </c>
      <c r="BH16" s="24">
        <v>6</v>
      </c>
      <c r="BI16" s="24">
        <v>17</v>
      </c>
      <c r="BJ16" s="24">
        <v>10</v>
      </c>
      <c r="BK16" s="22">
        <v>100</v>
      </c>
      <c r="BL16" s="20">
        <v>0</v>
      </c>
      <c r="BM16" s="24" t="s">
        <v>7</v>
      </c>
    </row>
    <row r="17" spans="1:65" s="15" customFormat="1" ht="20.25" customHeight="1">
      <c r="A17" s="139" t="s">
        <v>70</v>
      </c>
      <c r="B17" s="24">
        <v>969</v>
      </c>
      <c r="C17" s="140">
        <v>741</v>
      </c>
      <c r="D17" s="21">
        <f t="shared" si="0"/>
        <v>76.47058823529412</v>
      </c>
      <c r="E17" s="20">
        <f t="shared" si="1"/>
        <v>-228</v>
      </c>
      <c r="F17" s="24">
        <v>479</v>
      </c>
      <c r="G17" s="24">
        <v>391</v>
      </c>
      <c r="H17" s="21">
        <f t="shared" si="2"/>
        <v>81.62839248434238</v>
      </c>
      <c r="I17" s="20">
        <f t="shared" si="3"/>
        <v>-88</v>
      </c>
      <c r="J17" s="24">
        <v>196</v>
      </c>
      <c r="K17" s="24">
        <v>235</v>
      </c>
      <c r="L17" s="21">
        <f t="shared" si="4"/>
        <v>119.89795918367348</v>
      </c>
      <c r="M17" s="20">
        <f t="shared" si="5"/>
        <v>39</v>
      </c>
      <c r="N17" s="25">
        <v>83</v>
      </c>
      <c r="O17" s="24">
        <v>100</v>
      </c>
      <c r="P17" s="22">
        <f t="shared" si="6"/>
        <v>120.48192771084338</v>
      </c>
      <c r="Q17" s="23">
        <f t="shared" si="7"/>
        <v>17</v>
      </c>
      <c r="R17" s="24">
        <v>42</v>
      </c>
      <c r="S17" s="25">
        <v>42</v>
      </c>
      <c r="T17" s="22">
        <f t="shared" si="8"/>
        <v>100</v>
      </c>
      <c r="U17" s="20">
        <f t="shared" si="9"/>
        <v>0</v>
      </c>
      <c r="V17" s="24">
        <v>1580</v>
      </c>
      <c r="W17" s="24">
        <v>2139</v>
      </c>
      <c r="X17" s="21">
        <f t="shared" si="10"/>
        <v>135.37974683544306</v>
      </c>
      <c r="Y17" s="20">
        <f t="shared" si="11"/>
        <v>559</v>
      </c>
      <c r="Z17" s="24">
        <v>954</v>
      </c>
      <c r="AA17" s="24">
        <v>724</v>
      </c>
      <c r="AB17" s="21">
        <f t="shared" si="12"/>
        <v>75.8909853249476</v>
      </c>
      <c r="AC17" s="20">
        <f t="shared" si="13"/>
        <v>-230</v>
      </c>
      <c r="AD17" s="24">
        <v>422</v>
      </c>
      <c r="AE17" s="140">
        <v>1025</v>
      </c>
      <c r="AF17" s="21">
        <f t="shared" si="14"/>
        <v>242.8909952606635</v>
      </c>
      <c r="AG17" s="20">
        <f t="shared" si="15"/>
        <v>603</v>
      </c>
      <c r="AH17" s="24">
        <v>87</v>
      </c>
      <c r="AI17" s="24">
        <v>85</v>
      </c>
      <c r="AJ17" s="22">
        <f t="shared" si="16"/>
        <v>97.70114942528735</v>
      </c>
      <c r="AK17" s="20">
        <f t="shared" si="17"/>
        <v>-2</v>
      </c>
      <c r="AL17" s="26">
        <v>109</v>
      </c>
      <c r="AM17" s="26">
        <v>121</v>
      </c>
      <c r="AN17" s="141">
        <f t="shared" si="25"/>
        <v>111</v>
      </c>
      <c r="AO17" s="142">
        <f t="shared" si="18"/>
        <v>12</v>
      </c>
      <c r="AP17" s="27">
        <v>251</v>
      </c>
      <c r="AQ17" s="24">
        <v>308</v>
      </c>
      <c r="AR17" s="22">
        <f t="shared" si="19"/>
        <v>122.7</v>
      </c>
      <c r="AS17" s="20">
        <f t="shared" si="20"/>
        <v>57</v>
      </c>
      <c r="AT17" s="24">
        <v>548</v>
      </c>
      <c r="AU17" s="24">
        <v>425</v>
      </c>
      <c r="AV17" s="22">
        <f t="shared" si="21"/>
        <v>77.55474452554745</v>
      </c>
      <c r="AW17" s="20">
        <f t="shared" si="22"/>
        <v>-123</v>
      </c>
      <c r="AX17" s="24">
        <v>475</v>
      </c>
      <c r="AY17" s="24">
        <v>373</v>
      </c>
      <c r="AZ17" s="22">
        <f t="shared" si="26"/>
        <v>78.52631578947368</v>
      </c>
      <c r="BA17" s="20">
        <f t="shared" si="23"/>
        <v>-102</v>
      </c>
      <c r="BB17" s="143">
        <v>1379.6511627906978</v>
      </c>
      <c r="BC17" s="24">
        <v>1689.1447368421052</v>
      </c>
      <c r="BD17" s="20">
        <f t="shared" si="24"/>
        <v>309.49357405140745</v>
      </c>
      <c r="BE17" s="143">
        <v>1519.419642857143</v>
      </c>
      <c r="BF17" s="24">
        <v>1686.5546218487395</v>
      </c>
      <c r="BG17" s="170">
        <f t="shared" si="27"/>
        <v>167.13497899159665</v>
      </c>
      <c r="BH17" s="24">
        <v>11</v>
      </c>
      <c r="BI17" s="24">
        <v>37</v>
      </c>
      <c r="BJ17" s="24">
        <v>38</v>
      </c>
      <c r="BK17" s="22">
        <v>241.4</v>
      </c>
      <c r="BL17" s="20">
        <v>41</v>
      </c>
      <c r="BM17" s="24" t="s">
        <v>7</v>
      </c>
    </row>
    <row r="18" spans="1:65" s="15" customFormat="1" ht="20.25" customHeight="1">
      <c r="A18" s="139" t="s">
        <v>71</v>
      </c>
      <c r="B18" s="24">
        <v>744</v>
      </c>
      <c r="C18" s="140">
        <v>518</v>
      </c>
      <c r="D18" s="21">
        <f t="shared" si="0"/>
        <v>69.6236559139785</v>
      </c>
      <c r="E18" s="20">
        <f t="shared" si="1"/>
        <v>-226</v>
      </c>
      <c r="F18" s="24">
        <v>402</v>
      </c>
      <c r="G18" s="24">
        <v>288</v>
      </c>
      <c r="H18" s="21">
        <f t="shared" si="2"/>
        <v>71.64179104477611</v>
      </c>
      <c r="I18" s="20">
        <f t="shared" si="3"/>
        <v>-114</v>
      </c>
      <c r="J18" s="24">
        <v>342</v>
      </c>
      <c r="K18" s="24">
        <v>465</v>
      </c>
      <c r="L18" s="21">
        <f t="shared" si="4"/>
        <v>135.96491228070175</v>
      </c>
      <c r="M18" s="20">
        <f t="shared" si="5"/>
        <v>123</v>
      </c>
      <c r="N18" s="25">
        <v>178</v>
      </c>
      <c r="O18" s="24">
        <v>315</v>
      </c>
      <c r="P18" s="22">
        <f t="shared" si="6"/>
        <v>176.96629213483146</v>
      </c>
      <c r="Q18" s="23">
        <f t="shared" si="7"/>
        <v>137</v>
      </c>
      <c r="R18" s="24">
        <v>93</v>
      </c>
      <c r="S18" s="25">
        <v>32</v>
      </c>
      <c r="T18" s="22">
        <f t="shared" si="8"/>
        <v>34.40860215053764</v>
      </c>
      <c r="U18" s="20">
        <f t="shared" si="9"/>
        <v>-61</v>
      </c>
      <c r="V18" s="24">
        <v>1604</v>
      </c>
      <c r="W18" s="24">
        <v>2004</v>
      </c>
      <c r="X18" s="21">
        <f t="shared" si="10"/>
        <v>124.93765586034912</v>
      </c>
      <c r="Y18" s="20">
        <f t="shared" si="11"/>
        <v>400</v>
      </c>
      <c r="Z18" s="24">
        <v>720</v>
      </c>
      <c r="AA18" s="24">
        <v>498</v>
      </c>
      <c r="AB18" s="21">
        <f t="shared" si="12"/>
        <v>69.16666666666667</v>
      </c>
      <c r="AC18" s="20">
        <f t="shared" si="13"/>
        <v>-222</v>
      </c>
      <c r="AD18" s="24">
        <v>543</v>
      </c>
      <c r="AE18" s="140">
        <v>706</v>
      </c>
      <c r="AF18" s="21">
        <f t="shared" si="14"/>
        <v>130.01841620626152</v>
      </c>
      <c r="AG18" s="20">
        <f t="shared" si="15"/>
        <v>163</v>
      </c>
      <c r="AH18" s="24">
        <v>140</v>
      </c>
      <c r="AI18" s="24">
        <v>154</v>
      </c>
      <c r="AJ18" s="22">
        <f t="shared" si="16"/>
        <v>110.00000000000001</v>
      </c>
      <c r="AK18" s="20">
        <f t="shared" si="17"/>
        <v>14</v>
      </c>
      <c r="AL18" s="26">
        <v>133</v>
      </c>
      <c r="AM18" s="26">
        <v>132</v>
      </c>
      <c r="AN18" s="141">
        <f t="shared" si="25"/>
        <v>99.2</v>
      </c>
      <c r="AO18" s="142">
        <f t="shared" si="18"/>
        <v>-1</v>
      </c>
      <c r="AP18" s="27">
        <v>505</v>
      </c>
      <c r="AQ18" s="24">
        <v>595</v>
      </c>
      <c r="AR18" s="22">
        <f t="shared" si="19"/>
        <v>117.8</v>
      </c>
      <c r="AS18" s="20">
        <f t="shared" si="20"/>
        <v>90</v>
      </c>
      <c r="AT18" s="24">
        <v>421</v>
      </c>
      <c r="AU18" s="24">
        <v>250</v>
      </c>
      <c r="AV18" s="22">
        <f t="shared" si="21"/>
        <v>59.38242280285036</v>
      </c>
      <c r="AW18" s="20">
        <f t="shared" si="22"/>
        <v>-171</v>
      </c>
      <c r="AX18" s="24">
        <v>366</v>
      </c>
      <c r="AY18" s="24">
        <v>210</v>
      </c>
      <c r="AZ18" s="22">
        <f t="shared" si="26"/>
        <v>57.377049180327866</v>
      </c>
      <c r="BA18" s="20">
        <f t="shared" si="23"/>
        <v>-156</v>
      </c>
      <c r="BB18" s="143">
        <v>1628.2051282051282</v>
      </c>
      <c r="BC18" s="24">
        <v>1516.8724279835392</v>
      </c>
      <c r="BD18" s="20">
        <f t="shared" si="24"/>
        <v>-111.332700221589</v>
      </c>
      <c r="BE18" s="143">
        <v>1903.525641025641</v>
      </c>
      <c r="BF18" s="24">
        <v>2316.176470588235</v>
      </c>
      <c r="BG18" s="170">
        <f t="shared" si="27"/>
        <v>412.650829562594</v>
      </c>
      <c r="BH18" s="24">
        <v>27</v>
      </c>
      <c r="BI18" s="24">
        <v>139</v>
      </c>
      <c r="BJ18" s="24">
        <v>92</v>
      </c>
      <c r="BK18" s="22">
        <v>87.8</v>
      </c>
      <c r="BL18" s="20">
        <v>-14</v>
      </c>
      <c r="BM18" s="24" t="s">
        <v>7</v>
      </c>
    </row>
    <row r="19" spans="1:65" s="15" customFormat="1" ht="20.25" customHeight="1">
      <c r="A19" s="139" t="s">
        <v>88</v>
      </c>
      <c r="B19" s="24">
        <v>841</v>
      </c>
      <c r="C19" s="140">
        <v>705</v>
      </c>
      <c r="D19" s="21">
        <f t="shared" si="0"/>
        <v>83.82877526753865</v>
      </c>
      <c r="E19" s="20">
        <f t="shared" si="1"/>
        <v>-136</v>
      </c>
      <c r="F19" s="24">
        <v>458</v>
      </c>
      <c r="G19" s="24">
        <v>372</v>
      </c>
      <c r="H19" s="21">
        <f t="shared" si="2"/>
        <v>81.22270742358079</v>
      </c>
      <c r="I19" s="20">
        <f t="shared" si="3"/>
        <v>-86</v>
      </c>
      <c r="J19" s="24">
        <v>261</v>
      </c>
      <c r="K19" s="24">
        <v>235</v>
      </c>
      <c r="L19" s="21">
        <f t="shared" si="4"/>
        <v>90.03831417624522</v>
      </c>
      <c r="M19" s="20">
        <f t="shared" si="5"/>
        <v>-26</v>
      </c>
      <c r="N19" s="25">
        <v>115</v>
      </c>
      <c r="O19" s="24">
        <v>115</v>
      </c>
      <c r="P19" s="22">
        <f t="shared" si="6"/>
        <v>100</v>
      </c>
      <c r="Q19" s="23">
        <f t="shared" si="7"/>
        <v>0</v>
      </c>
      <c r="R19" s="24">
        <v>30</v>
      </c>
      <c r="S19" s="25">
        <v>54</v>
      </c>
      <c r="T19" s="22">
        <f t="shared" si="8"/>
        <v>180</v>
      </c>
      <c r="U19" s="20">
        <f t="shared" si="9"/>
        <v>24</v>
      </c>
      <c r="V19" s="24">
        <v>1751</v>
      </c>
      <c r="W19" s="24">
        <v>2378</v>
      </c>
      <c r="X19" s="21">
        <f t="shared" si="10"/>
        <v>135.80810965162763</v>
      </c>
      <c r="Y19" s="20">
        <f t="shared" si="11"/>
        <v>627</v>
      </c>
      <c r="Z19" s="24">
        <v>803</v>
      </c>
      <c r="AA19" s="24">
        <v>681</v>
      </c>
      <c r="AB19" s="21">
        <f t="shared" si="12"/>
        <v>84.80697384806973</v>
      </c>
      <c r="AC19" s="20">
        <f t="shared" si="13"/>
        <v>-122</v>
      </c>
      <c r="AD19" s="24">
        <v>628</v>
      </c>
      <c r="AE19" s="140">
        <v>1026</v>
      </c>
      <c r="AF19" s="21">
        <f t="shared" si="14"/>
        <v>163.37579617834393</v>
      </c>
      <c r="AG19" s="20">
        <f t="shared" si="15"/>
        <v>398</v>
      </c>
      <c r="AH19" s="24">
        <v>96</v>
      </c>
      <c r="AI19" s="24">
        <v>134</v>
      </c>
      <c r="AJ19" s="22">
        <f t="shared" si="16"/>
        <v>139.58333333333331</v>
      </c>
      <c r="AK19" s="20">
        <f t="shared" si="17"/>
        <v>38</v>
      </c>
      <c r="AL19" s="26">
        <v>118</v>
      </c>
      <c r="AM19" s="26">
        <v>138</v>
      </c>
      <c r="AN19" s="141">
        <f t="shared" si="25"/>
        <v>116.9</v>
      </c>
      <c r="AO19" s="142">
        <f t="shared" si="18"/>
        <v>20</v>
      </c>
      <c r="AP19" s="27">
        <v>304</v>
      </c>
      <c r="AQ19" s="24">
        <v>329</v>
      </c>
      <c r="AR19" s="22">
        <f t="shared" si="19"/>
        <v>108.2</v>
      </c>
      <c r="AS19" s="20">
        <f t="shared" si="20"/>
        <v>25</v>
      </c>
      <c r="AT19" s="24">
        <v>494</v>
      </c>
      <c r="AU19" s="24">
        <v>382</v>
      </c>
      <c r="AV19" s="22">
        <f t="shared" si="21"/>
        <v>77.32793522267207</v>
      </c>
      <c r="AW19" s="20">
        <f t="shared" si="22"/>
        <v>-112</v>
      </c>
      <c r="AX19" s="24">
        <v>423</v>
      </c>
      <c r="AY19" s="24">
        <v>333</v>
      </c>
      <c r="AZ19" s="22">
        <f t="shared" si="26"/>
        <v>78.72340425531915</v>
      </c>
      <c r="BA19" s="20">
        <f t="shared" si="23"/>
        <v>-90</v>
      </c>
      <c r="BB19" s="143">
        <v>1620.3084832904885</v>
      </c>
      <c r="BC19" s="24">
        <v>1631.2292358803986</v>
      </c>
      <c r="BD19" s="20">
        <f t="shared" si="24"/>
        <v>10.92075258991008</v>
      </c>
      <c r="BE19" s="143">
        <v>1509.9033816425122</v>
      </c>
      <c r="BF19" s="24">
        <v>1728.9389067524116</v>
      </c>
      <c r="BG19" s="170">
        <f t="shared" si="27"/>
        <v>219.03552510989948</v>
      </c>
      <c r="BH19" s="24">
        <v>51</v>
      </c>
      <c r="BI19" s="24">
        <v>22</v>
      </c>
      <c r="BJ19" s="24">
        <v>34</v>
      </c>
      <c r="BK19" s="22">
        <v>333.3</v>
      </c>
      <c r="BL19" s="20">
        <v>49</v>
      </c>
      <c r="BM19" s="24" t="s">
        <v>7</v>
      </c>
    </row>
    <row r="20" spans="1:65" s="28" customFormat="1" ht="20.25" customHeight="1">
      <c r="A20" s="157" t="s">
        <v>89</v>
      </c>
      <c r="B20" s="24">
        <v>683</v>
      </c>
      <c r="C20" s="140">
        <v>537</v>
      </c>
      <c r="D20" s="21">
        <f t="shared" si="0"/>
        <v>78.62371888726209</v>
      </c>
      <c r="E20" s="20">
        <f t="shared" si="1"/>
        <v>-146</v>
      </c>
      <c r="F20" s="24">
        <v>351</v>
      </c>
      <c r="G20" s="24">
        <v>317</v>
      </c>
      <c r="H20" s="21">
        <f t="shared" si="2"/>
        <v>90.31339031339031</v>
      </c>
      <c r="I20" s="20">
        <f t="shared" si="3"/>
        <v>-34</v>
      </c>
      <c r="J20" s="24">
        <v>419</v>
      </c>
      <c r="K20" s="24">
        <v>357</v>
      </c>
      <c r="L20" s="21">
        <f t="shared" si="4"/>
        <v>85.20286396181385</v>
      </c>
      <c r="M20" s="20">
        <f t="shared" si="5"/>
        <v>-62</v>
      </c>
      <c r="N20" s="25">
        <v>258</v>
      </c>
      <c r="O20" s="24">
        <v>235</v>
      </c>
      <c r="P20" s="22">
        <f t="shared" si="6"/>
        <v>91.08527131782945</v>
      </c>
      <c r="Q20" s="23">
        <f t="shared" si="7"/>
        <v>-23</v>
      </c>
      <c r="R20" s="24">
        <v>48</v>
      </c>
      <c r="S20" s="25">
        <v>43</v>
      </c>
      <c r="T20" s="22">
        <f t="shared" si="8"/>
        <v>89.58333333333334</v>
      </c>
      <c r="U20" s="20">
        <f t="shared" si="9"/>
        <v>-5</v>
      </c>
      <c r="V20" s="24">
        <v>1753</v>
      </c>
      <c r="W20" s="24">
        <v>1679</v>
      </c>
      <c r="X20" s="21">
        <f t="shared" si="10"/>
        <v>95.77866514546491</v>
      </c>
      <c r="Y20" s="20">
        <f t="shared" si="11"/>
        <v>-74</v>
      </c>
      <c r="Z20" s="24">
        <v>668</v>
      </c>
      <c r="AA20" s="24">
        <v>526</v>
      </c>
      <c r="AB20" s="21">
        <f t="shared" si="12"/>
        <v>78.74251497005989</v>
      </c>
      <c r="AC20" s="20">
        <f t="shared" si="13"/>
        <v>-142</v>
      </c>
      <c r="AD20" s="24">
        <v>769</v>
      </c>
      <c r="AE20" s="140">
        <v>625</v>
      </c>
      <c r="AF20" s="21">
        <f t="shared" si="14"/>
        <v>81.2743823146944</v>
      </c>
      <c r="AG20" s="20">
        <f t="shared" si="15"/>
        <v>-144</v>
      </c>
      <c r="AH20" s="24">
        <v>275</v>
      </c>
      <c r="AI20" s="24">
        <v>169</v>
      </c>
      <c r="AJ20" s="22">
        <f t="shared" si="16"/>
        <v>61.45454545454545</v>
      </c>
      <c r="AK20" s="20">
        <f t="shared" si="17"/>
        <v>-106</v>
      </c>
      <c r="AL20" s="26">
        <v>143</v>
      </c>
      <c r="AM20" s="26">
        <v>145</v>
      </c>
      <c r="AN20" s="141">
        <f t="shared" si="25"/>
        <v>101.4</v>
      </c>
      <c r="AO20" s="142">
        <f t="shared" si="18"/>
        <v>2</v>
      </c>
      <c r="AP20" s="27">
        <v>393</v>
      </c>
      <c r="AQ20" s="24">
        <v>425</v>
      </c>
      <c r="AR20" s="22">
        <f t="shared" si="19"/>
        <v>108.1</v>
      </c>
      <c r="AS20" s="20">
        <f t="shared" si="20"/>
        <v>32</v>
      </c>
      <c r="AT20" s="24">
        <v>356</v>
      </c>
      <c r="AU20" s="24">
        <v>314</v>
      </c>
      <c r="AV20" s="22">
        <f t="shared" si="21"/>
        <v>88.20224719101124</v>
      </c>
      <c r="AW20" s="20">
        <f t="shared" si="22"/>
        <v>-42</v>
      </c>
      <c r="AX20" s="24">
        <v>300</v>
      </c>
      <c r="AY20" s="24">
        <v>266</v>
      </c>
      <c r="AZ20" s="22">
        <f t="shared" si="26"/>
        <v>88.66666666666667</v>
      </c>
      <c r="BA20" s="20">
        <f t="shared" si="23"/>
        <v>-34</v>
      </c>
      <c r="BB20" s="143">
        <v>1800.9036144578313</v>
      </c>
      <c r="BC20" s="24">
        <v>2017.857142857143</v>
      </c>
      <c r="BD20" s="20">
        <f t="shared" si="24"/>
        <v>216.9535283993116</v>
      </c>
      <c r="BE20" s="143">
        <v>1727.2151898734178</v>
      </c>
      <c r="BF20" s="24">
        <v>1825.1851851851852</v>
      </c>
      <c r="BG20" s="170">
        <f t="shared" si="27"/>
        <v>97.96999531176743</v>
      </c>
      <c r="BH20" s="24">
        <v>14</v>
      </c>
      <c r="BI20" s="24">
        <v>15</v>
      </c>
      <c r="BJ20" s="24">
        <v>96</v>
      </c>
      <c r="BK20" s="22">
        <v>464.7</v>
      </c>
      <c r="BL20" s="20">
        <v>62</v>
      </c>
      <c r="BM20" s="24" t="s">
        <v>7</v>
      </c>
    </row>
    <row r="21" spans="1:65" s="15" customFormat="1" ht="20.25" customHeight="1">
      <c r="A21" s="139" t="s">
        <v>72</v>
      </c>
      <c r="B21" s="24">
        <v>789</v>
      </c>
      <c r="C21" s="140">
        <v>693</v>
      </c>
      <c r="D21" s="21">
        <f t="shared" si="0"/>
        <v>87.83269961977186</v>
      </c>
      <c r="E21" s="20">
        <f t="shared" si="1"/>
        <v>-96</v>
      </c>
      <c r="F21" s="24">
        <v>348</v>
      </c>
      <c r="G21" s="24">
        <v>400</v>
      </c>
      <c r="H21" s="21">
        <f t="shared" si="2"/>
        <v>114.94252873563218</v>
      </c>
      <c r="I21" s="20">
        <f t="shared" si="3"/>
        <v>52</v>
      </c>
      <c r="J21" s="24">
        <v>363</v>
      </c>
      <c r="K21" s="24">
        <v>348</v>
      </c>
      <c r="L21" s="21">
        <f t="shared" si="4"/>
        <v>95.86776859504133</v>
      </c>
      <c r="M21" s="20">
        <f t="shared" si="5"/>
        <v>-15</v>
      </c>
      <c r="N21" s="25">
        <v>153</v>
      </c>
      <c r="O21" s="24">
        <v>210</v>
      </c>
      <c r="P21" s="22">
        <f t="shared" si="6"/>
        <v>137.2549019607843</v>
      </c>
      <c r="Q21" s="23">
        <f t="shared" si="7"/>
        <v>57</v>
      </c>
      <c r="R21" s="24">
        <v>58</v>
      </c>
      <c r="S21" s="25">
        <v>69</v>
      </c>
      <c r="T21" s="22">
        <f t="shared" si="8"/>
        <v>118.96551724137932</v>
      </c>
      <c r="U21" s="20">
        <f t="shared" si="9"/>
        <v>11</v>
      </c>
      <c r="V21" s="24">
        <v>1620</v>
      </c>
      <c r="W21" s="24">
        <v>2537</v>
      </c>
      <c r="X21" s="21">
        <f t="shared" si="10"/>
        <v>156.60493827160494</v>
      </c>
      <c r="Y21" s="20">
        <f t="shared" si="11"/>
        <v>917</v>
      </c>
      <c r="Z21" s="24">
        <v>781</v>
      </c>
      <c r="AA21" s="24">
        <v>689</v>
      </c>
      <c r="AB21" s="21">
        <f t="shared" si="12"/>
        <v>88.2202304737516</v>
      </c>
      <c r="AC21" s="20">
        <f t="shared" si="13"/>
        <v>-92</v>
      </c>
      <c r="AD21" s="24">
        <v>533</v>
      </c>
      <c r="AE21" s="140">
        <v>1043</v>
      </c>
      <c r="AF21" s="21">
        <f t="shared" si="14"/>
        <v>195.68480300187616</v>
      </c>
      <c r="AG21" s="20">
        <f t="shared" si="15"/>
        <v>510</v>
      </c>
      <c r="AH21" s="24">
        <v>263</v>
      </c>
      <c r="AI21" s="24">
        <v>129</v>
      </c>
      <c r="AJ21" s="22">
        <f t="shared" si="16"/>
        <v>49.049429657794676</v>
      </c>
      <c r="AK21" s="20">
        <f t="shared" si="17"/>
        <v>-134</v>
      </c>
      <c r="AL21" s="26">
        <v>107</v>
      </c>
      <c r="AM21" s="26">
        <v>139</v>
      </c>
      <c r="AN21" s="141">
        <f t="shared" si="25"/>
        <v>129.9</v>
      </c>
      <c r="AO21" s="142">
        <f t="shared" si="18"/>
        <v>32</v>
      </c>
      <c r="AP21" s="27">
        <v>389</v>
      </c>
      <c r="AQ21" s="24">
        <v>390</v>
      </c>
      <c r="AR21" s="22">
        <f t="shared" si="19"/>
        <v>100.3</v>
      </c>
      <c r="AS21" s="20">
        <f t="shared" si="20"/>
        <v>1</v>
      </c>
      <c r="AT21" s="24">
        <v>444</v>
      </c>
      <c r="AU21" s="24">
        <v>407</v>
      </c>
      <c r="AV21" s="22">
        <f t="shared" si="21"/>
        <v>91.66666666666666</v>
      </c>
      <c r="AW21" s="20">
        <f t="shared" si="22"/>
        <v>-37</v>
      </c>
      <c r="AX21" s="24">
        <v>378</v>
      </c>
      <c r="AY21" s="24">
        <v>350</v>
      </c>
      <c r="AZ21" s="22">
        <f t="shared" si="26"/>
        <v>92.5925925925926</v>
      </c>
      <c r="BA21" s="20">
        <f t="shared" si="23"/>
        <v>-28</v>
      </c>
      <c r="BB21" s="143">
        <v>2245.343137254902</v>
      </c>
      <c r="BC21" s="24">
        <v>1545.6973293768547</v>
      </c>
      <c r="BD21" s="20">
        <f t="shared" si="24"/>
        <v>-699.6458078780474</v>
      </c>
      <c r="BE21" s="143">
        <v>1653.066037735849</v>
      </c>
      <c r="BF21" s="24">
        <v>1964.1935483870968</v>
      </c>
      <c r="BG21" s="170">
        <f t="shared" si="27"/>
        <v>311.1275106512478</v>
      </c>
      <c r="BH21" s="24">
        <v>27</v>
      </c>
      <c r="BI21" s="24">
        <v>29</v>
      </c>
      <c r="BJ21" s="24">
        <v>49</v>
      </c>
      <c r="BK21" s="22">
        <v>121.7</v>
      </c>
      <c r="BL21" s="20">
        <v>5</v>
      </c>
      <c r="BM21" s="24" t="s">
        <v>7</v>
      </c>
    </row>
    <row r="22" spans="1:65" s="15" customFormat="1" ht="20.25" customHeight="1">
      <c r="A22" s="139" t="s">
        <v>73</v>
      </c>
      <c r="B22" s="24">
        <v>840</v>
      </c>
      <c r="C22" s="140">
        <v>812</v>
      </c>
      <c r="D22" s="21">
        <f t="shared" si="0"/>
        <v>96.66666666666667</v>
      </c>
      <c r="E22" s="20">
        <f t="shared" si="1"/>
        <v>-28</v>
      </c>
      <c r="F22" s="24">
        <v>419</v>
      </c>
      <c r="G22" s="24">
        <v>394</v>
      </c>
      <c r="H22" s="21">
        <f t="shared" si="2"/>
        <v>94.03341288782816</v>
      </c>
      <c r="I22" s="20">
        <f t="shared" si="3"/>
        <v>-25</v>
      </c>
      <c r="J22" s="24">
        <v>232</v>
      </c>
      <c r="K22" s="24">
        <v>291</v>
      </c>
      <c r="L22" s="21">
        <f t="shared" si="4"/>
        <v>125.43103448275863</v>
      </c>
      <c r="M22" s="20">
        <f t="shared" si="5"/>
        <v>59</v>
      </c>
      <c r="N22" s="25">
        <v>105</v>
      </c>
      <c r="O22" s="24">
        <v>143</v>
      </c>
      <c r="P22" s="22">
        <f t="shared" si="6"/>
        <v>136.1904761904762</v>
      </c>
      <c r="Q22" s="23">
        <f t="shared" si="7"/>
        <v>38</v>
      </c>
      <c r="R22" s="24">
        <v>50</v>
      </c>
      <c r="S22" s="25">
        <v>50</v>
      </c>
      <c r="T22" s="22">
        <f t="shared" si="8"/>
        <v>100</v>
      </c>
      <c r="U22" s="20">
        <f t="shared" si="9"/>
        <v>0</v>
      </c>
      <c r="V22" s="24">
        <v>1379</v>
      </c>
      <c r="W22" s="24">
        <v>1578</v>
      </c>
      <c r="X22" s="21">
        <f t="shared" si="10"/>
        <v>114.43074691805657</v>
      </c>
      <c r="Y22" s="20">
        <f t="shared" si="11"/>
        <v>199</v>
      </c>
      <c r="Z22" s="24">
        <v>822</v>
      </c>
      <c r="AA22" s="24">
        <v>798</v>
      </c>
      <c r="AB22" s="21">
        <f t="shared" si="12"/>
        <v>97.08029197080292</v>
      </c>
      <c r="AC22" s="20">
        <f t="shared" si="13"/>
        <v>-24</v>
      </c>
      <c r="AD22" s="24">
        <v>292</v>
      </c>
      <c r="AE22" s="140">
        <v>361</v>
      </c>
      <c r="AF22" s="21">
        <f t="shared" si="14"/>
        <v>123.63013698630137</v>
      </c>
      <c r="AG22" s="20">
        <f t="shared" si="15"/>
        <v>69</v>
      </c>
      <c r="AH22" s="24">
        <v>164</v>
      </c>
      <c r="AI22" s="24">
        <v>168</v>
      </c>
      <c r="AJ22" s="22">
        <f t="shared" si="16"/>
        <v>102.4390243902439</v>
      </c>
      <c r="AK22" s="20">
        <f t="shared" si="17"/>
        <v>4</v>
      </c>
      <c r="AL22" s="26">
        <v>78</v>
      </c>
      <c r="AM22" s="26">
        <v>121</v>
      </c>
      <c r="AN22" s="141">
        <f t="shared" si="25"/>
        <v>155.1</v>
      </c>
      <c r="AO22" s="142">
        <f t="shared" si="18"/>
        <v>43</v>
      </c>
      <c r="AP22" s="27">
        <v>300</v>
      </c>
      <c r="AQ22" s="24">
        <v>374</v>
      </c>
      <c r="AR22" s="22">
        <f t="shared" si="19"/>
        <v>124.7</v>
      </c>
      <c r="AS22" s="20">
        <f t="shared" si="20"/>
        <v>74</v>
      </c>
      <c r="AT22" s="24">
        <v>541</v>
      </c>
      <c r="AU22" s="24">
        <v>441</v>
      </c>
      <c r="AV22" s="22">
        <f t="shared" si="21"/>
        <v>81.51571164510166</v>
      </c>
      <c r="AW22" s="20">
        <f t="shared" si="22"/>
        <v>-100</v>
      </c>
      <c r="AX22" s="24">
        <v>483</v>
      </c>
      <c r="AY22" s="24">
        <v>381</v>
      </c>
      <c r="AZ22" s="22">
        <f t="shared" si="26"/>
        <v>78.88198757763976</v>
      </c>
      <c r="BA22" s="20">
        <f t="shared" si="23"/>
        <v>-102</v>
      </c>
      <c r="BB22" s="143">
        <v>1630.8788598574822</v>
      </c>
      <c r="BC22" s="24">
        <v>1670.712401055409</v>
      </c>
      <c r="BD22" s="20">
        <f t="shared" si="24"/>
        <v>39.833541197926706</v>
      </c>
      <c r="BE22" s="143">
        <v>1602.6785714285713</v>
      </c>
      <c r="BF22" s="24">
        <v>1609.75</v>
      </c>
      <c r="BG22" s="170">
        <f t="shared" si="27"/>
        <v>7.071428571428669</v>
      </c>
      <c r="BH22" s="24">
        <v>17</v>
      </c>
      <c r="BI22" s="24">
        <v>26</v>
      </c>
      <c r="BJ22" s="24">
        <v>35</v>
      </c>
      <c r="BK22" s="22">
        <v>106.7</v>
      </c>
      <c r="BL22" s="20">
        <v>2</v>
      </c>
      <c r="BM22" s="24" t="s">
        <v>7</v>
      </c>
    </row>
    <row r="23" spans="1:65" s="15" customFormat="1" ht="20.25" customHeight="1">
      <c r="A23" s="139" t="s">
        <v>90</v>
      </c>
      <c r="B23" s="24">
        <v>594</v>
      </c>
      <c r="C23" s="140">
        <v>495</v>
      </c>
      <c r="D23" s="21">
        <f t="shared" si="0"/>
        <v>83.33333333333334</v>
      </c>
      <c r="E23" s="20">
        <f t="shared" si="1"/>
        <v>-99</v>
      </c>
      <c r="F23" s="24">
        <v>258</v>
      </c>
      <c r="G23" s="24">
        <v>197</v>
      </c>
      <c r="H23" s="21">
        <f t="shared" si="2"/>
        <v>76.35658914728683</v>
      </c>
      <c r="I23" s="20">
        <f t="shared" si="3"/>
        <v>-61</v>
      </c>
      <c r="J23" s="24">
        <v>226</v>
      </c>
      <c r="K23" s="24">
        <v>259</v>
      </c>
      <c r="L23" s="21">
        <f t="shared" si="4"/>
        <v>114.60176991150442</v>
      </c>
      <c r="M23" s="20">
        <f t="shared" si="5"/>
        <v>33</v>
      </c>
      <c r="N23" s="25">
        <v>122</v>
      </c>
      <c r="O23" s="24">
        <v>116</v>
      </c>
      <c r="P23" s="22">
        <f t="shared" si="6"/>
        <v>95.08196721311475</v>
      </c>
      <c r="Q23" s="23">
        <f t="shared" si="7"/>
        <v>-6</v>
      </c>
      <c r="R23" s="24">
        <v>28</v>
      </c>
      <c r="S23" s="25">
        <v>29</v>
      </c>
      <c r="T23" s="22">
        <f t="shared" si="8"/>
        <v>103.57142857142858</v>
      </c>
      <c r="U23" s="20">
        <f t="shared" si="9"/>
        <v>1</v>
      </c>
      <c r="V23" s="24">
        <v>1563</v>
      </c>
      <c r="W23" s="24">
        <v>1113</v>
      </c>
      <c r="X23" s="21">
        <f t="shared" si="10"/>
        <v>71.20921305182341</v>
      </c>
      <c r="Y23" s="20">
        <f t="shared" si="11"/>
        <v>-450</v>
      </c>
      <c r="Z23" s="24">
        <v>582</v>
      </c>
      <c r="AA23" s="24">
        <v>477</v>
      </c>
      <c r="AB23" s="21">
        <f t="shared" si="12"/>
        <v>81.95876288659794</v>
      </c>
      <c r="AC23" s="20">
        <f t="shared" si="13"/>
        <v>-105</v>
      </c>
      <c r="AD23" s="24">
        <v>686</v>
      </c>
      <c r="AE23" s="140">
        <v>345</v>
      </c>
      <c r="AF23" s="21">
        <f t="shared" si="14"/>
        <v>50.29154518950437</v>
      </c>
      <c r="AG23" s="20">
        <f t="shared" si="15"/>
        <v>-341</v>
      </c>
      <c r="AH23" s="24">
        <v>71</v>
      </c>
      <c r="AI23" s="24">
        <v>88</v>
      </c>
      <c r="AJ23" s="22">
        <f t="shared" si="16"/>
        <v>123.94366197183098</v>
      </c>
      <c r="AK23" s="20">
        <f t="shared" si="17"/>
        <v>17</v>
      </c>
      <c r="AL23" s="26">
        <v>81</v>
      </c>
      <c r="AM23" s="26">
        <v>91</v>
      </c>
      <c r="AN23" s="141">
        <f t="shared" si="25"/>
        <v>112.3</v>
      </c>
      <c r="AO23" s="142">
        <f t="shared" si="18"/>
        <v>10</v>
      </c>
      <c r="AP23" s="27">
        <v>237</v>
      </c>
      <c r="AQ23" s="24">
        <v>294</v>
      </c>
      <c r="AR23" s="22">
        <f t="shared" si="19"/>
        <v>124.1</v>
      </c>
      <c r="AS23" s="20">
        <f t="shared" si="20"/>
        <v>57</v>
      </c>
      <c r="AT23" s="24">
        <v>433</v>
      </c>
      <c r="AU23" s="24">
        <v>286</v>
      </c>
      <c r="AV23" s="22">
        <f t="shared" si="21"/>
        <v>66.05080831408776</v>
      </c>
      <c r="AW23" s="20">
        <f t="shared" si="22"/>
        <v>-147</v>
      </c>
      <c r="AX23" s="24">
        <v>386</v>
      </c>
      <c r="AY23" s="24">
        <v>265</v>
      </c>
      <c r="AZ23" s="22">
        <f t="shared" si="26"/>
        <v>68.65284974093264</v>
      </c>
      <c r="BA23" s="20">
        <f t="shared" si="23"/>
        <v>-121</v>
      </c>
      <c r="BB23" s="143">
        <v>1296.5317919075144</v>
      </c>
      <c r="BC23" s="24">
        <v>1700.354609929078</v>
      </c>
      <c r="BD23" s="20">
        <f t="shared" si="24"/>
        <v>403.82281802156353</v>
      </c>
      <c r="BE23" s="143">
        <v>1326.1213720316623</v>
      </c>
      <c r="BF23" s="24">
        <v>1869.3333333333333</v>
      </c>
      <c r="BG23" s="170">
        <f t="shared" si="27"/>
        <v>543.211961301671</v>
      </c>
      <c r="BH23" s="24">
        <v>4</v>
      </c>
      <c r="BI23" s="24">
        <v>17</v>
      </c>
      <c r="BJ23" s="24">
        <v>35</v>
      </c>
      <c r="BK23" s="22">
        <v>177.8</v>
      </c>
      <c r="BL23" s="20">
        <v>7</v>
      </c>
      <c r="BM23" s="24" t="s">
        <v>7</v>
      </c>
    </row>
    <row r="24" spans="1:65" s="15" customFormat="1" ht="20.25" customHeight="1">
      <c r="A24" s="139" t="s">
        <v>74</v>
      </c>
      <c r="B24" s="24">
        <v>1389</v>
      </c>
      <c r="C24" s="140">
        <v>1451</v>
      </c>
      <c r="D24" s="21">
        <f t="shared" si="0"/>
        <v>104.46364290856731</v>
      </c>
      <c r="E24" s="20">
        <f t="shared" si="1"/>
        <v>62</v>
      </c>
      <c r="F24" s="24">
        <v>891</v>
      </c>
      <c r="G24" s="24">
        <v>859</v>
      </c>
      <c r="H24" s="21">
        <f t="shared" si="2"/>
        <v>96.40852974186308</v>
      </c>
      <c r="I24" s="20">
        <f t="shared" si="3"/>
        <v>-32</v>
      </c>
      <c r="J24" s="24">
        <v>663</v>
      </c>
      <c r="K24" s="24">
        <v>674</v>
      </c>
      <c r="L24" s="21">
        <f t="shared" si="4"/>
        <v>101.65912518853695</v>
      </c>
      <c r="M24" s="20">
        <f t="shared" si="5"/>
        <v>11</v>
      </c>
      <c r="N24" s="25">
        <v>295</v>
      </c>
      <c r="O24" s="24">
        <v>231</v>
      </c>
      <c r="P24" s="22">
        <f t="shared" si="6"/>
        <v>78.30508474576271</v>
      </c>
      <c r="Q24" s="23">
        <f t="shared" si="7"/>
        <v>-64</v>
      </c>
      <c r="R24" s="24">
        <v>65</v>
      </c>
      <c r="S24" s="25">
        <v>136</v>
      </c>
      <c r="T24" s="22">
        <f t="shared" si="8"/>
        <v>209.23076923076925</v>
      </c>
      <c r="U24" s="20">
        <f t="shared" si="9"/>
        <v>71</v>
      </c>
      <c r="V24" s="24">
        <v>3967</v>
      </c>
      <c r="W24" s="24">
        <v>3811</v>
      </c>
      <c r="X24" s="21">
        <f t="shared" si="10"/>
        <v>96.067557348122</v>
      </c>
      <c r="Y24" s="158">
        <f t="shared" si="11"/>
        <v>-156</v>
      </c>
      <c r="Z24" s="24">
        <v>1343</v>
      </c>
      <c r="AA24" s="24">
        <v>1413</v>
      </c>
      <c r="AB24" s="21">
        <f t="shared" si="12"/>
        <v>105.21221146686524</v>
      </c>
      <c r="AC24" s="20">
        <f t="shared" si="13"/>
        <v>70</v>
      </c>
      <c r="AD24" s="24">
        <v>1954</v>
      </c>
      <c r="AE24" s="140">
        <v>1817</v>
      </c>
      <c r="AF24" s="21">
        <f t="shared" si="14"/>
        <v>92.98874104401229</v>
      </c>
      <c r="AG24" s="158">
        <f t="shared" si="15"/>
        <v>-137</v>
      </c>
      <c r="AH24" s="24">
        <v>303</v>
      </c>
      <c r="AI24" s="24">
        <v>231</v>
      </c>
      <c r="AJ24" s="22">
        <f t="shared" si="16"/>
        <v>76.23762376237624</v>
      </c>
      <c r="AK24" s="20">
        <f t="shared" si="17"/>
        <v>-72</v>
      </c>
      <c r="AL24" s="26">
        <v>222</v>
      </c>
      <c r="AM24" s="26">
        <v>295</v>
      </c>
      <c r="AN24" s="141">
        <f t="shared" si="25"/>
        <v>132.9</v>
      </c>
      <c r="AO24" s="142">
        <f t="shared" si="18"/>
        <v>73</v>
      </c>
      <c r="AP24" s="27">
        <v>918</v>
      </c>
      <c r="AQ24" s="24">
        <v>968</v>
      </c>
      <c r="AR24" s="22">
        <f t="shared" si="19"/>
        <v>105.4</v>
      </c>
      <c r="AS24" s="20">
        <f t="shared" si="20"/>
        <v>50</v>
      </c>
      <c r="AT24" s="24">
        <v>705</v>
      </c>
      <c r="AU24" s="24">
        <v>629</v>
      </c>
      <c r="AV24" s="22">
        <f t="shared" si="21"/>
        <v>89.21985815602837</v>
      </c>
      <c r="AW24" s="20">
        <f t="shared" si="22"/>
        <v>-76</v>
      </c>
      <c r="AX24" s="24">
        <v>579</v>
      </c>
      <c r="AY24" s="24">
        <v>514</v>
      </c>
      <c r="AZ24" s="22">
        <f t="shared" si="26"/>
        <v>88.77374784110536</v>
      </c>
      <c r="BA24" s="20">
        <f t="shared" si="23"/>
        <v>-65</v>
      </c>
      <c r="BB24" s="143">
        <v>1673.1843575418995</v>
      </c>
      <c r="BC24" s="24">
        <v>1982.2314049586778</v>
      </c>
      <c r="BD24" s="20">
        <f t="shared" si="24"/>
        <v>309.04704741677824</v>
      </c>
      <c r="BE24" s="143">
        <v>1784.5261121856865</v>
      </c>
      <c r="BF24" s="24">
        <v>2202.108963093146</v>
      </c>
      <c r="BG24" s="170">
        <f t="shared" si="27"/>
        <v>417.5828509074595</v>
      </c>
      <c r="BH24" s="24">
        <v>88</v>
      </c>
      <c r="BI24" s="24">
        <v>126</v>
      </c>
      <c r="BJ24" s="24">
        <v>182</v>
      </c>
      <c r="BK24" s="22">
        <v>135.7</v>
      </c>
      <c r="BL24" s="20">
        <v>46</v>
      </c>
      <c r="BM24" s="24" t="s">
        <v>7</v>
      </c>
    </row>
    <row r="25" spans="1:65" s="15" customFormat="1" ht="20.25" customHeight="1">
      <c r="A25" s="139" t="s">
        <v>75</v>
      </c>
      <c r="B25" s="24">
        <v>2630</v>
      </c>
      <c r="C25" s="140">
        <v>2135</v>
      </c>
      <c r="D25" s="21">
        <f t="shared" si="0"/>
        <v>81.1787072243346</v>
      </c>
      <c r="E25" s="20">
        <f t="shared" si="1"/>
        <v>-495</v>
      </c>
      <c r="F25" s="24">
        <v>1393</v>
      </c>
      <c r="G25" s="24">
        <v>1050</v>
      </c>
      <c r="H25" s="21">
        <f t="shared" si="2"/>
        <v>75.37688442211056</v>
      </c>
      <c r="I25" s="20">
        <f t="shared" si="3"/>
        <v>-343</v>
      </c>
      <c r="J25" s="24">
        <v>1663</v>
      </c>
      <c r="K25" s="24">
        <v>1782</v>
      </c>
      <c r="L25" s="21">
        <f t="shared" si="4"/>
        <v>107.15574263379435</v>
      </c>
      <c r="M25" s="20">
        <f t="shared" si="5"/>
        <v>119</v>
      </c>
      <c r="N25" s="25">
        <v>1193</v>
      </c>
      <c r="O25" s="24">
        <v>1230</v>
      </c>
      <c r="P25" s="22">
        <f t="shared" si="6"/>
        <v>103.10142497904442</v>
      </c>
      <c r="Q25" s="23">
        <f t="shared" si="7"/>
        <v>37</v>
      </c>
      <c r="R25" s="24">
        <v>140</v>
      </c>
      <c r="S25" s="25">
        <v>126</v>
      </c>
      <c r="T25" s="22">
        <f t="shared" si="8"/>
        <v>90</v>
      </c>
      <c r="U25" s="20">
        <f t="shared" si="9"/>
        <v>-14</v>
      </c>
      <c r="V25" s="24">
        <v>7314</v>
      </c>
      <c r="W25" s="24">
        <v>8203</v>
      </c>
      <c r="X25" s="21">
        <f t="shared" si="10"/>
        <v>112.1547716707684</v>
      </c>
      <c r="Y25" s="20">
        <f t="shared" si="11"/>
        <v>889</v>
      </c>
      <c r="Z25" s="24">
        <v>2522</v>
      </c>
      <c r="AA25" s="24">
        <v>2004</v>
      </c>
      <c r="AB25" s="21">
        <f t="shared" si="12"/>
        <v>79.46074544012689</v>
      </c>
      <c r="AC25" s="20">
        <f t="shared" si="13"/>
        <v>-518</v>
      </c>
      <c r="AD25" s="24">
        <v>2049</v>
      </c>
      <c r="AE25" s="140">
        <v>2544</v>
      </c>
      <c r="AF25" s="21">
        <f t="shared" si="14"/>
        <v>124.15812591508053</v>
      </c>
      <c r="AG25" s="20">
        <f t="shared" si="15"/>
        <v>495</v>
      </c>
      <c r="AH25" s="24">
        <v>663</v>
      </c>
      <c r="AI25" s="24">
        <v>678</v>
      </c>
      <c r="AJ25" s="22">
        <f t="shared" si="16"/>
        <v>102.26244343891402</v>
      </c>
      <c r="AK25" s="20">
        <f t="shared" si="17"/>
        <v>15</v>
      </c>
      <c r="AL25" s="26">
        <v>569</v>
      </c>
      <c r="AM25" s="26">
        <v>710</v>
      </c>
      <c r="AN25" s="141">
        <f t="shared" si="25"/>
        <v>124.8</v>
      </c>
      <c r="AO25" s="142">
        <f t="shared" si="18"/>
        <v>141</v>
      </c>
      <c r="AP25" s="27">
        <v>1894</v>
      </c>
      <c r="AQ25" s="24">
        <v>2382</v>
      </c>
      <c r="AR25" s="22">
        <f t="shared" si="19"/>
        <v>125.8</v>
      </c>
      <c r="AS25" s="20">
        <f t="shared" si="20"/>
        <v>488</v>
      </c>
      <c r="AT25" s="24">
        <v>1501</v>
      </c>
      <c r="AU25" s="24">
        <v>1050</v>
      </c>
      <c r="AV25" s="22">
        <f t="shared" si="21"/>
        <v>69.95336442371752</v>
      </c>
      <c r="AW25" s="20">
        <f t="shared" si="22"/>
        <v>-451</v>
      </c>
      <c r="AX25" s="24">
        <v>1143</v>
      </c>
      <c r="AY25" s="24">
        <v>801</v>
      </c>
      <c r="AZ25" s="22">
        <f t="shared" si="26"/>
        <v>70.07874015748031</v>
      </c>
      <c r="BA25" s="20">
        <f t="shared" si="23"/>
        <v>-342</v>
      </c>
      <c r="BB25" s="143">
        <v>1626.0089686098654</v>
      </c>
      <c r="BC25" s="24">
        <v>1892.0277296360484</v>
      </c>
      <c r="BD25" s="20">
        <f t="shared" si="24"/>
        <v>266.01876102618303</v>
      </c>
      <c r="BE25" s="143">
        <v>1653.226879574185</v>
      </c>
      <c r="BF25" s="24">
        <v>1849.9408284023668</v>
      </c>
      <c r="BG25" s="170">
        <f t="shared" si="27"/>
        <v>196.71394882818186</v>
      </c>
      <c r="BH25" s="24">
        <v>150</v>
      </c>
      <c r="BI25" s="24">
        <v>192</v>
      </c>
      <c r="BJ25" s="24">
        <v>362</v>
      </c>
      <c r="BK25" s="22">
        <v>183.9</v>
      </c>
      <c r="BL25" s="20">
        <v>151</v>
      </c>
      <c r="BM25" s="24" t="s">
        <v>7</v>
      </c>
    </row>
    <row r="26" spans="1:65" s="15" customFormat="1" ht="20.25" customHeight="1">
      <c r="A26" s="139" t="s">
        <v>76</v>
      </c>
      <c r="B26" s="24">
        <v>3622</v>
      </c>
      <c r="C26" s="140">
        <v>3439</v>
      </c>
      <c r="D26" s="21">
        <f t="shared" si="0"/>
        <v>94.94754279403644</v>
      </c>
      <c r="E26" s="20">
        <f t="shared" si="1"/>
        <v>-183</v>
      </c>
      <c r="F26" s="24">
        <v>1960</v>
      </c>
      <c r="G26" s="24">
        <v>1613</v>
      </c>
      <c r="H26" s="21">
        <f t="shared" si="2"/>
        <v>82.29591836734694</v>
      </c>
      <c r="I26" s="20">
        <f t="shared" si="3"/>
        <v>-347</v>
      </c>
      <c r="J26" s="24">
        <v>1726</v>
      </c>
      <c r="K26" s="24">
        <v>1835</v>
      </c>
      <c r="L26" s="21">
        <f t="shared" si="4"/>
        <v>106.3151796060255</v>
      </c>
      <c r="M26" s="20">
        <f t="shared" si="5"/>
        <v>109</v>
      </c>
      <c r="N26" s="25">
        <v>840</v>
      </c>
      <c r="O26" s="24">
        <v>1071</v>
      </c>
      <c r="P26" s="22">
        <f t="shared" si="6"/>
        <v>127.49999999999999</v>
      </c>
      <c r="Q26" s="23">
        <f t="shared" si="7"/>
        <v>231</v>
      </c>
      <c r="R26" s="24">
        <v>206</v>
      </c>
      <c r="S26" s="25">
        <v>199</v>
      </c>
      <c r="T26" s="22">
        <f t="shared" si="8"/>
        <v>96.60194174757282</v>
      </c>
      <c r="U26" s="20">
        <f t="shared" si="9"/>
        <v>-7</v>
      </c>
      <c r="V26" s="24">
        <v>11057</v>
      </c>
      <c r="W26" s="24">
        <v>12475</v>
      </c>
      <c r="X26" s="21">
        <f t="shared" si="10"/>
        <v>112.82445509631907</v>
      </c>
      <c r="Y26" s="20">
        <f t="shared" si="11"/>
        <v>1418</v>
      </c>
      <c r="Z26" s="24">
        <v>3513</v>
      </c>
      <c r="AA26" s="24">
        <v>3344</v>
      </c>
      <c r="AB26" s="21">
        <f t="shared" si="12"/>
        <v>95.18929689723883</v>
      </c>
      <c r="AC26" s="20">
        <f t="shared" si="13"/>
        <v>-169</v>
      </c>
      <c r="AD26" s="24">
        <v>4626</v>
      </c>
      <c r="AE26" s="140">
        <v>4815</v>
      </c>
      <c r="AF26" s="21">
        <f t="shared" si="14"/>
        <v>104.08560311284047</v>
      </c>
      <c r="AG26" s="20">
        <f t="shared" si="15"/>
        <v>189</v>
      </c>
      <c r="AH26" s="24">
        <v>258</v>
      </c>
      <c r="AI26" s="24">
        <v>241</v>
      </c>
      <c r="AJ26" s="22">
        <f t="shared" si="16"/>
        <v>93.4108527131783</v>
      </c>
      <c r="AK26" s="20">
        <f t="shared" si="17"/>
        <v>-17</v>
      </c>
      <c r="AL26" s="26">
        <v>1052</v>
      </c>
      <c r="AM26" s="26">
        <v>1337</v>
      </c>
      <c r="AN26" s="141">
        <f t="shared" si="25"/>
        <v>127.1</v>
      </c>
      <c r="AO26" s="142">
        <f t="shared" si="18"/>
        <v>285</v>
      </c>
      <c r="AP26" s="27">
        <v>5836</v>
      </c>
      <c r="AQ26" s="24">
        <v>6818</v>
      </c>
      <c r="AR26" s="22">
        <f t="shared" si="19"/>
        <v>116.8</v>
      </c>
      <c r="AS26" s="20">
        <f t="shared" si="20"/>
        <v>982</v>
      </c>
      <c r="AT26" s="24">
        <v>1907</v>
      </c>
      <c r="AU26" s="24">
        <v>1848</v>
      </c>
      <c r="AV26" s="22">
        <f t="shared" si="21"/>
        <v>96.90613529103304</v>
      </c>
      <c r="AW26" s="20">
        <f t="shared" si="22"/>
        <v>-59</v>
      </c>
      <c r="AX26" s="24">
        <v>1473</v>
      </c>
      <c r="AY26" s="24">
        <v>1402</v>
      </c>
      <c r="AZ26" s="22">
        <f t="shared" si="26"/>
        <v>95.17990495587237</v>
      </c>
      <c r="BA26" s="20">
        <f t="shared" si="23"/>
        <v>-71</v>
      </c>
      <c r="BB26" s="143">
        <v>2016.1702127659576</v>
      </c>
      <c r="BC26" s="24">
        <v>2458.5954645208485</v>
      </c>
      <c r="BD26" s="20">
        <f t="shared" si="24"/>
        <v>442.42525175489095</v>
      </c>
      <c r="BE26" s="143">
        <v>2170.7762557077626</v>
      </c>
      <c r="BF26" s="24">
        <v>2660.8173076923076</v>
      </c>
      <c r="BG26" s="170">
        <f t="shared" si="27"/>
        <v>490.041051984545</v>
      </c>
      <c r="BH26" s="24">
        <v>909</v>
      </c>
      <c r="BI26" s="24">
        <v>1431</v>
      </c>
      <c r="BJ26" s="24">
        <v>2044</v>
      </c>
      <c r="BK26" s="22">
        <v>147.6</v>
      </c>
      <c r="BL26" s="20">
        <v>616</v>
      </c>
      <c r="BM26" s="24" t="s">
        <v>7</v>
      </c>
    </row>
    <row r="27" spans="1:65" s="15" customFormat="1" ht="20.25" customHeight="1">
      <c r="A27" s="139" t="s">
        <v>91</v>
      </c>
      <c r="B27" s="24">
        <v>1228</v>
      </c>
      <c r="C27" s="140">
        <v>1140</v>
      </c>
      <c r="D27" s="21">
        <f t="shared" si="0"/>
        <v>92.83387622149837</v>
      </c>
      <c r="E27" s="20">
        <f t="shared" si="1"/>
        <v>-88</v>
      </c>
      <c r="F27" s="24">
        <v>552</v>
      </c>
      <c r="G27" s="24">
        <v>498</v>
      </c>
      <c r="H27" s="21">
        <f t="shared" si="2"/>
        <v>90.21739130434783</v>
      </c>
      <c r="I27" s="20">
        <f t="shared" si="3"/>
        <v>-54</v>
      </c>
      <c r="J27" s="24">
        <v>783</v>
      </c>
      <c r="K27" s="24">
        <v>793</v>
      </c>
      <c r="L27" s="21">
        <f t="shared" si="4"/>
        <v>101.2771392081737</v>
      </c>
      <c r="M27" s="20">
        <f t="shared" si="5"/>
        <v>10</v>
      </c>
      <c r="N27" s="25">
        <v>579</v>
      </c>
      <c r="O27" s="24">
        <v>533</v>
      </c>
      <c r="P27" s="22">
        <f t="shared" si="6"/>
        <v>92.05526770293609</v>
      </c>
      <c r="Q27" s="23">
        <f t="shared" si="7"/>
        <v>-46</v>
      </c>
      <c r="R27" s="24">
        <v>89</v>
      </c>
      <c r="S27" s="25">
        <v>120</v>
      </c>
      <c r="T27" s="22">
        <f t="shared" si="8"/>
        <v>134.8314606741573</v>
      </c>
      <c r="U27" s="20">
        <f t="shared" si="9"/>
        <v>31</v>
      </c>
      <c r="V27" s="24">
        <v>2976</v>
      </c>
      <c r="W27" s="24">
        <v>3889</v>
      </c>
      <c r="X27" s="21">
        <f t="shared" si="10"/>
        <v>130.67876344086022</v>
      </c>
      <c r="Y27" s="20">
        <f t="shared" si="11"/>
        <v>913</v>
      </c>
      <c r="Z27" s="24">
        <v>1203</v>
      </c>
      <c r="AA27" s="24">
        <v>1123</v>
      </c>
      <c r="AB27" s="21">
        <f t="shared" si="12"/>
        <v>93.34995843724023</v>
      </c>
      <c r="AC27" s="20">
        <f t="shared" si="13"/>
        <v>-80</v>
      </c>
      <c r="AD27" s="24">
        <v>738</v>
      </c>
      <c r="AE27" s="140">
        <v>1844</v>
      </c>
      <c r="AF27" s="21">
        <f t="shared" si="14"/>
        <v>249.86449864498644</v>
      </c>
      <c r="AG27" s="20">
        <f t="shared" si="15"/>
        <v>1106</v>
      </c>
      <c r="AH27" s="24">
        <v>151</v>
      </c>
      <c r="AI27" s="24">
        <v>188</v>
      </c>
      <c r="AJ27" s="22">
        <f t="shared" si="16"/>
        <v>124.50331125827813</v>
      </c>
      <c r="AK27" s="20">
        <f t="shared" si="17"/>
        <v>37</v>
      </c>
      <c r="AL27" s="26">
        <v>283</v>
      </c>
      <c r="AM27" s="26">
        <v>298</v>
      </c>
      <c r="AN27" s="141">
        <f t="shared" si="25"/>
        <v>105.3</v>
      </c>
      <c r="AO27" s="142">
        <f t="shared" si="18"/>
        <v>15</v>
      </c>
      <c r="AP27" s="27">
        <v>1125</v>
      </c>
      <c r="AQ27" s="24">
        <v>1274</v>
      </c>
      <c r="AR27" s="22">
        <f t="shared" si="19"/>
        <v>113.2</v>
      </c>
      <c r="AS27" s="20">
        <f t="shared" si="20"/>
        <v>149</v>
      </c>
      <c r="AT27" s="24">
        <v>658</v>
      </c>
      <c r="AU27" s="24">
        <v>554</v>
      </c>
      <c r="AV27" s="22">
        <f t="shared" si="21"/>
        <v>84.19452887537993</v>
      </c>
      <c r="AW27" s="20">
        <f t="shared" si="22"/>
        <v>-104</v>
      </c>
      <c r="AX27" s="24">
        <v>519</v>
      </c>
      <c r="AY27" s="24">
        <v>438</v>
      </c>
      <c r="AZ27" s="22">
        <f t="shared" si="26"/>
        <v>84.39306358381504</v>
      </c>
      <c r="BA27" s="20">
        <f t="shared" si="23"/>
        <v>-81</v>
      </c>
      <c r="BB27" s="143">
        <v>1711.6666666666667</v>
      </c>
      <c r="BC27" s="24">
        <v>1832.8482328482328</v>
      </c>
      <c r="BD27" s="20">
        <f t="shared" si="24"/>
        <v>121.18156618156604</v>
      </c>
      <c r="BE27" s="143">
        <v>1928.9520426287745</v>
      </c>
      <c r="BF27" s="24">
        <v>1878.3882783882782</v>
      </c>
      <c r="BG27" s="170">
        <f t="shared" si="27"/>
        <v>-50.56376424049631</v>
      </c>
      <c r="BH27" s="24">
        <v>174</v>
      </c>
      <c r="BI27" s="24">
        <v>151</v>
      </c>
      <c r="BJ27" s="24">
        <v>212</v>
      </c>
      <c r="BK27" s="22">
        <v>154.7</v>
      </c>
      <c r="BL27" s="20">
        <v>76</v>
      </c>
      <c r="BM27" s="24" t="s">
        <v>7</v>
      </c>
    </row>
    <row r="28" s="15" customFormat="1" ht="12.75"/>
    <row r="29" s="15" customFormat="1" ht="12.75"/>
    <row r="30" s="15" customFormat="1" ht="12.75"/>
    <row r="31" s="15" customFormat="1" ht="12.75"/>
    <row r="32" s="15" customFormat="1" ht="12.75"/>
    <row r="33" s="15" customFormat="1" ht="12.75"/>
    <row r="34" s="15" customFormat="1" ht="12.75"/>
    <row r="35" s="15" customFormat="1" ht="12.75"/>
    <row r="36" s="15" customFormat="1" ht="12.75"/>
    <row r="37" s="15" customFormat="1" ht="12.75"/>
    <row r="38" s="15" customFormat="1" ht="12.75"/>
    <row r="39" s="15" customFormat="1" ht="12.75"/>
    <row r="40" s="15" customFormat="1" ht="12.75"/>
    <row r="41" s="15" customFormat="1" ht="12.75"/>
    <row r="42" s="15" customFormat="1" ht="12.75"/>
    <row r="43" s="15" customFormat="1" ht="12.75"/>
    <row r="44" s="15" customFormat="1" ht="12.75"/>
    <row r="45" s="15" customFormat="1" ht="12.75"/>
    <row r="46" s="15" customFormat="1" ht="12.75"/>
    <row r="47" s="15" customFormat="1" ht="12.75"/>
    <row r="48" s="15" customFormat="1" ht="12.75"/>
    <row r="49" s="15" customFormat="1" ht="12.75"/>
    <row r="50" s="15" customFormat="1" ht="12.75"/>
    <row r="51" s="15" customFormat="1" ht="12.75"/>
    <row r="52" s="15" customFormat="1" ht="12.75"/>
    <row r="53" s="15" customFormat="1" ht="12.75"/>
    <row r="54" s="15" customFormat="1" ht="12.75"/>
    <row r="55" s="15" customFormat="1" ht="12.75"/>
    <row r="56" s="15" customFormat="1" ht="12.75"/>
    <row r="57" s="15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</sheetData>
  <sheetProtection/>
  <mergeCells count="69">
    <mergeCell ref="BE3:BG5"/>
    <mergeCell ref="BE6:BE7"/>
    <mergeCell ref="BF6:BF7"/>
    <mergeCell ref="BG6:BG7"/>
    <mergeCell ref="BK6:BL6"/>
    <mergeCell ref="BM6:BM7"/>
    <mergeCell ref="AL3:AO5"/>
    <mergeCell ref="AP3:AS5"/>
    <mergeCell ref="AT3:AW5"/>
    <mergeCell ref="BB3:BD5"/>
    <mergeCell ref="BH3:BM5"/>
    <mergeCell ref="AP6:AQ6"/>
    <mergeCell ref="AR6:AS6"/>
    <mergeCell ref="AT6:AT7"/>
    <mergeCell ref="BI6:BI7"/>
    <mergeCell ref="AU6:AU7"/>
    <mergeCell ref="Z4:AC5"/>
    <mergeCell ref="B1:U1"/>
    <mergeCell ref="A3:A7"/>
    <mergeCell ref="B3:E5"/>
    <mergeCell ref="F3:I5"/>
    <mergeCell ref="J3:M5"/>
    <mergeCell ref="N3:Q5"/>
    <mergeCell ref="R3:U5"/>
    <mergeCell ref="B6:B7"/>
    <mergeCell ref="C6:C7"/>
    <mergeCell ref="V3:Y5"/>
    <mergeCell ref="AH3:AK5"/>
    <mergeCell ref="AX3:BA5"/>
    <mergeCell ref="Z3:AG3"/>
    <mergeCell ref="AD4:AG5"/>
    <mergeCell ref="D6:E6"/>
    <mergeCell ref="F6:F7"/>
    <mergeCell ref="G6:G7"/>
    <mergeCell ref="H6:I6"/>
    <mergeCell ref="J6:J7"/>
    <mergeCell ref="K6:K7"/>
    <mergeCell ref="L6:M6"/>
    <mergeCell ref="N6:N7"/>
    <mergeCell ref="O6:O7"/>
    <mergeCell ref="P6:Q6"/>
    <mergeCell ref="R6:R7"/>
    <mergeCell ref="AF6:AG6"/>
    <mergeCell ref="AH6:AH7"/>
    <mergeCell ref="S6:S7"/>
    <mergeCell ref="T6:U6"/>
    <mergeCell ref="V6:V7"/>
    <mergeCell ref="W6:W7"/>
    <mergeCell ref="X6:Y6"/>
    <mergeCell ref="Z6:Z7"/>
    <mergeCell ref="AI6:AI7"/>
    <mergeCell ref="AJ6:AK6"/>
    <mergeCell ref="AL6:AL7"/>
    <mergeCell ref="AM6:AM7"/>
    <mergeCell ref="AN6:AO6"/>
    <mergeCell ref="B2:V2"/>
    <mergeCell ref="AA6:AA7"/>
    <mergeCell ref="AB6:AC6"/>
    <mergeCell ref="AD6:AD7"/>
    <mergeCell ref="AE6:AE7"/>
    <mergeCell ref="AV6:AW6"/>
    <mergeCell ref="AX6:AX7"/>
    <mergeCell ref="AY6:AY7"/>
    <mergeCell ref="AZ6:BA6"/>
    <mergeCell ref="BJ6:BJ7"/>
    <mergeCell ref="BB6:BB7"/>
    <mergeCell ref="BC6:BC7"/>
    <mergeCell ref="BD6:BD7"/>
    <mergeCell ref="BH6:BH7"/>
  </mergeCells>
  <printOptions verticalCentered="1"/>
  <pageMargins left="0" right="0" top="0.15748031496062992" bottom="0" header="0.15748031496062992" footer="0"/>
  <pageSetup fitToHeight="2" horizontalDpi="600" verticalDpi="600" orientation="landscape" paperSize="9" scale="45" r:id="rId1"/>
  <colBreaks count="1" manualBreakCount="1">
    <brk id="25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Admin</cp:lastModifiedBy>
  <cp:lastPrinted>2018-05-21T11:27:25Z</cp:lastPrinted>
  <dcterms:created xsi:type="dcterms:W3CDTF">2017-11-17T08:56:41Z</dcterms:created>
  <dcterms:modified xsi:type="dcterms:W3CDTF">2018-06-12T06:03:22Z</dcterms:modified>
  <cp:category/>
  <cp:version/>
  <cp:contentType/>
  <cp:contentStatus/>
</cp:coreProperties>
</file>