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скС\ПОРТАЛ_2020\ПОРТАЛ_СІЧЕНЬ-ЛЮТИЙ_2020\1.Ситуація на ринку праці та результати діяльності державної служби зайнятості\"/>
    </mc:Choice>
  </mc:AlternateContent>
  <bookViews>
    <workbookView xWindow="0" yWindow="0" windowWidth="20400" windowHeight="7365" tabRatio="573" activeTab="7"/>
  </bookViews>
  <sheets>
    <sheet name="0" sheetId="28" r:id="rId1"/>
    <sheet name="1 " sheetId="7" r:id="rId2"/>
    <sheet name="2 " sheetId="9" r:id="rId3"/>
    <sheet name=" 3 " sheetId="10" r:id="rId4"/>
    <sheet name="4 " sheetId="11" r:id="rId5"/>
    <sheet name="5 " sheetId="12" r:id="rId6"/>
    <sheet name="6" sheetId="27" r:id="rId7"/>
    <sheet name="7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2">[5]Sheet3!$A$3</definedName>
    <definedName name="hjj" localSheetId="4">[4]Sheet3!$A$3</definedName>
    <definedName name="hjj" localSheetId="5">[4]Sheet3!$A$3</definedName>
    <definedName name="hjj" localSheetId="6">[6]Sheet3!$A$3</definedName>
    <definedName name="hjj">[7]Sheet3!$A$3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'!$B$1:$F$26</definedName>
    <definedName name="_xlnm.Print_Area" localSheetId="1">'1 '!$A$1:$C$11</definedName>
    <definedName name="_xlnm.Print_Area" localSheetId="2">'2 '!$A$1:$I$11</definedName>
    <definedName name="_xlnm.Print_Area" localSheetId="4">'4 '!$A$1:$F$26</definedName>
    <definedName name="_xlnm.Print_Area" localSheetId="5">'5 '!$A$1:$E$16</definedName>
    <definedName name="_xlnm.Print_Area" localSheetId="6">'6'!$A$1:$E$43</definedName>
    <definedName name="_xlnm.Print_Area" localSheetId="7">'7'!$A$1:$BP$28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[8]Sheet3!$A$2</definedName>
    <definedName name="ц" localSheetId="2">[9]Sheet3!$A$2</definedName>
    <definedName name="ц" localSheetId="4">[8]Sheet3!$A$2</definedName>
    <definedName name="ц" localSheetId="5">[8]Sheet3!$A$2</definedName>
    <definedName name="ц" localSheetId="6">[10]Sheet3!$A$2</definedName>
    <definedName name="ц">[11]Sheet3!$A$2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L9" i="14" l="1"/>
  <c r="AL9" i="14" l="1"/>
  <c r="D27" i="27" l="1"/>
  <c r="D8" i="12" l="1"/>
  <c r="E8" i="12"/>
  <c r="D8" i="11"/>
  <c r="E8" i="11"/>
  <c r="E15" i="10" l="1"/>
  <c r="BG11" i="14" l="1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10" i="14"/>
  <c r="BG9" i="14"/>
  <c r="E13" i="10" l="1"/>
  <c r="E40" i="27" l="1"/>
  <c r="AW9" i="14" l="1"/>
  <c r="E14" i="10"/>
  <c r="E11" i="10"/>
  <c r="E12" i="10"/>
  <c r="D19" i="27" l="1"/>
  <c r="D17" i="27"/>
  <c r="E21" i="10" l="1"/>
  <c r="E22" i="10"/>
  <c r="E9" i="10"/>
  <c r="BO10" i="14" l="1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9" i="14"/>
  <c r="B7" i="12" l="1"/>
  <c r="C7" i="12"/>
  <c r="B7" i="11"/>
  <c r="C7" i="11"/>
  <c r="E9" i="12" l="1"/>
  <c r="E10" i="12"/>
  <c r="E11" i="12"/>
  <c r="E12" i="12"/>
  <c r="E13" i="12"/>
  <c r="E14" i="12"/>
  <c r="E15" i="12"/>
  <c r="E16" i="12"/>
  <c r="D9" i="12"/>
  <c r="D10" i="12"/>
  <c r="D11" i="12"/>
  <c r="D12" i="12"/>
  <c r="D14" i="12"/>
  <c r="D15" i="12"/>
  <c r="D16" i="12"/>
  <c r="E7" i="12"/>
  <c r="D7" i="12"/>
  <c r="D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7" i="11"/>
  <c r="D9" i="11"/>
  <c r="D10" i="11"/>
  <c r="D21" i="11"/>
  <c r="D22" i="11"/>
  <c r="D23" i="11"/>
  <c r="D24" i="11"/>
  <c r="E10" i="10"/>
  <c r="BK27" i="14" l="1"/>
  <c r="BJ27" i="14"/>
  <c r="BD27" i="14"/>
  <c r="BC27" i="14"/>
  <c r="AZ27" i="14"/>
  <c r="AY27" i="14"/>
  <c r="AV27" i="14"/>
  <c r="AU27" i="14"/>
  <c r="BK26" i="14"/>
  <c r="BJ26" i="14"/>
  <c r="BD26" i="14"/>
  <c r="BC26" i="14"/>
  <c r="AZ26" i="14"/>
  <c r="AY26" i="14"/>
  <c r="AV26" i="14"/>
  <c r="AU26" i="14"/>
  <c r="BK25" i="14"/>
  <c r="BJ25" i="14"/>
  <c r="BD25" i="14"/>
  <c r="BC25" i="14"/>
  <c r="AZ25" i="14"/>
  <c r="AY25" i="14"/>
  <c r="AV25" i="14"/>
  <c r="AU25" i="14"/>
  <c r="BK24" i="14"/>
  <c r="BJ24" i="14"/>
  <c r="BD24" i="14"/>
  <c r="BC24" i="14"/>
  <c r="AZ24" i="14"/>
  <c r="AY24" i="14"/>
  <c r="AV24" i="14"/>
  <c r="AU24" i="14"/>
  <c r="BK23" i="14"/>
  <c r="BJ23" i="14"/>
  <c r="BD23" i="14"/>
  <c r="BC23" i="14"/>
  <c r="AZ23" i="14"/>
  <c r="AY23" i="14"/>
  <c r="AV23" i="14"/>
  <c r="AU23" i="14"/>
  <c r="BK22" i="14"/>
  <c r="BJ22" i="14"/>
  <c r="BD22" i="14"/>
  <c r="BC22" i="14"/>
  <c r="AZ22" i="14"/>
  <c r="AY22" i="14"/>
  <c r="AV22" i="14"/>
  <c r="AU22" i="14"/>
  <c r="BK21" i="14"/>
  <c r="BJ21" i="14"/>
  <c r="BD21" i="14"/>
  <c r="BC21" i="14"/>
  <c r="AZ21" i="14"/>
  <c r="AY21" i="14"/>
  <c r="AV21" i="14"/>
  <c r="AU21" i="14"/>
  <c r="BK20" i="14"/>
  <c r="BJ20" i="14"/>
  <c r="BD20" i="14"/>
  <c r="BC20" i="14"/>
  <c r="AZ20" i="14"/>
  <c r="AY20" i="14"/>
  <c r="AV20" i="14"/>
  <c r="AU20" i="14"/>
  <c r="BK19" i="14"/>
  <c r="BJ19" i="14"/>
  <c r="BD19" i="14"/>
  <c r="BC19" i="14"/>
  <c r="AZ19" i="14"/>
  <c r="AY19" i="14"/>
  <c r="AV19" i="14"/>
  <c r="AU19" i="14"/>
  <c r="BK18" i="14"/>
  <c r="BJ18" i="14"/>
  <c r="BD18" i="14"/>
  <c r="BC18" i="14"/>
  <c r="AZ18" i="14"/>
  <c r="AY18" i="14"/>
  <c r="AV18" i="14"/>
  <c r="AU18" i="14"/>
  <c r="BK17" i="14"/>
  <c r="BJ17" i="14"/>
  <c r="BD17" i="14"/>
  <c r="BC17" i="14"/>
  <c r="AZ17" i="14"/>
  <c r="AY17" i="14"/>
  <c r="AV17" i="14"/>
  <c r="AU17" i="14"/>
  <c r="BK16" i="14"/>
  <c r="BJ16" i="14"/>
  <c r="BD16" i="14"/>
  <c r="BC16" i="14"/>
  <c r="AZ16" i="14"/>
  <c r="AY16" i="14"/>
  <c r="AV16" i="14"/>
  <c r="AU16" i="14"/>
  <c r="BK15" i="14"/>
  <c r="BJ15" i="14"/>
  <c r="BD15" i="14"/>
  <c r="BC15" i="14"/>
  <c r="AZ15" i="14"/>
  <c r="AY15" i="14"/>
  <c r="AV15" i="14"/>
  <c r="AU15" i="14"/>
  <c r="BK14" i="14"/>
  <c r="BJ14" i="14"/>
  <c r="BD14" i="14"/>
  <c r="BC14" i="14"/>
  <c r="AZ14" i="14"/>
  <c r="AY14" i="14"/>
  <c r="AV14" i="14"/>
  <c r="AU14" i="14"/>
  <c r="BK13" i="14"/>
  <c r="BJ13" i="14"/>
  <c r="BD13" i="14"/>
  <c r="BC13" i="14"/>
  <c r="AZ13" i="14"/>
  <c r="AY13" i="14"/>
  <c r="AV13" i="14"/>
  <c r="AU13" i="14"/>
  <c r="BK12" i="14"/>
  <c r="BJ12" i="14"/>
  <c r="BD12" i="14"/>
  <c r="BC12" i="14"/>
  <c r="AZ12" i="14"/>
  <c r="AY12" i="14"/>
  <c r="AV12" i="14"/>
  <c r="AU12" i="14"/>
  <c r="BK11" i="14"/>
  <c r="BJ11" i="14"/>
  <c r="BD11" i="14"/>
  <c r="BC11" i="14"/>
  <c r="AZ11" i="14"/>
  <c r="AY11" i="14"/>
  <c r="AV11" i="14"/>
  <c r="AU11" i="14"/>
  <c r="BK10" i="14"/>
  <c r="BJ10" i="14"/>
  <c r="BD10" i="14"/>
  <c r="BC10" i="14"/>
  <c r="AZ10" i="14"/>
  <c r="AY10" i="14"/>
  <c r="AV10" i="14"/>
  <c r="AU10" i="14"/>
  <c r="BI9" i="14"/>
  <c r="BH9" i="14"/>
  <c r="BB9" i="14"/>
  <c r="BA9" i="14"/>
  <c r="AX9" i="14"/>
  <c r="AT9" i="14"/>
  <c r="AS9" i="14"/>
  <c r="AR27" i="14"/>
  <c r="AQ27" i="14"/>
  <c r="AN27" i="14"/>
  <c r="AM27" i="14"/>
  <c r="AJ27" i="14"/>
  <c r="AI27" i="14"/>
  <c r="AF27" i="14"/>
  <c r="AE27" i="14"/>
  <c r="AB27" i="14"/>
  <c r="AA27" i="14"/>
  <c r="X27" i="14"/>
  <c r="W27" i="14"/>
  <c r="T27" i="14"/>
  <c r="Q27" i="14"/>
  <c r="P27" i="14"/>
  <c r="M27" i="14"/>
  <c r="L27" i="14"/>
  <c r="I27" i="14"/>
  <c r="H27" i="14"/>
  <c r="E27" i="14"/>
  <c r="D27" i="14"/>
  <c r="AR26" i="14"/>
  <c r="AQ26" i="14"/>
  <c r="AN26" i="14"/>
  <c r="AM26" i="14"/>
  <c r="AJ26" i="14"/>
  <c r="AI26" i="14"/>
  <c r="AF26" i="14"/>
  <c r="AE26" i="14"/>
  <c r="AB26" i="14"/>
  <c r="AA26" i="14"/>
  <c r="X26" i="14"/>
  <c r="W26" i="14"/>
  <c r="T26" i="14"/>
  <c r="Q26" i="14"/>
  <c r="P26" i="14"/>
  <c r="M26" i="14"/>
  <c r="L26" i="14"/>
  <c r="I26" i="14"/>
  <c r="H26" i="14"/>
  <c r="E26" i="14"/>
  <c r="D26" i="14"/>
  <c r="AR25" i="14"/>
  <c r="AQ25" i="14"/>
  <c r="AN25" i="14"/>
  <c r="AM25" i="14"/>
  <c r="AJ25" i="14"/>
  <c r="AI25" i="14"/>
  <c r="AF25" i="14"/>
  <c r="AE25" i="14"/>
  <c r="AB25" i="14"/>
  <c r="AA25" i="14"/>
  <c r="X25" i="14"/>
  <c r="W25" i="14"/>
  <c r="T25" i="14"/>
  <c r="Q25" i="14"/>
  <c r="P25" i="14"/>
  <c r="M25" i="14"/>
  <c r="L25" i="14"/>
  <c r="I25" i="14"/>
  <c r="H25" i="14"/>
  <c r="E25" i="14"/>
  <c r="D25" i="14"/>
  <c r="AR24" i="14"/>
  <c r="AQ24" i="14"/>
  <c r="AN24" i="14"/>
  <c r="AM24" i="14"/>
  <c r="AJ24" i="14"/>
  <c r="AI24" i="14"/>
  <c r="AF24" i="14"/>
  <c r="AE24" i="14"/>
  <c r="AB24" i="14"/>
  <c r="AA24" i="14"/>
  <c r="X24" i="14"/>
  <c r="W24" i="14"/>
  <c r="T24" i="14"/>
  <c r="Q24" i="14"/>
  <c r="P24" i="14"/>
  <c r="M24" i="14"/>
  <c r="L24" i="14"/>
  <c r="I24" i="14"/>
  <c r="H24" i="14"/>
  <c r="E24" i="14"/>
  <c r="D24" i="14"/>
  <c r="AR23" i="14"/>
  <c r="AQ23" i="14"/>
  <c r="AN23" i="14"/>
  <c r="AM23" i="14"/>
  <c r="AJ23" i="14"/>
  <c r="AI23" i="14"/>
  <c r="AF23" i="14"/>
  <c r="AE23" i="14"/>
  <c r="AB23" i="14"/>
  <c r="AA23" i="14"/>
  <c r="X23" i="14"/>
  <c r="W23" i="14"/>
  <c r="T23" i="14"/>
  <c r="Q23" i="14"/>
  <c r="P23" i="14"/>
  <c r="M23" i="14"/>
  <c r="L23" i="14"/>
  <c r="I23" i="14"/>
  <c r="H23" i="14"/>
  <c r="E23" i="14"/>
  <c r="D23" i="14"/>
  <c r="AR22" i="14"/>
  <c r="AQ22" i="14"/>
  <c r="AN22" i="14"/>
  <c r="AM22" i="14"/>
  <c r="AJ22" i="14"/>
  <c r="AI22" i="14"/>
  <c r="AF22" i="14"/>
  <c r="AE22" i="14"/>
  <c r="AB22" i="14"/>
  <c r="AA22" i="14"/>
  <c r="X22" i="14"/>
  <c r="W22" i="14"/>
  <c r="T22" i="14"/>
  <c r="Q22" i="14"/>
  <c r="P22" i="14"/>
  <c r="M22" i="14"/>
  <c r="L22" i="14"/>
  <c r="I22" i="14"/>
  <c r="H22" i="14"/>
  <c r="E22" i="14"/>
  <c r="D22" i="14"/>
  <c r="AR21" i="14"/>
  <c r="AQ21" i="14"/>
  <c r="AN21" i="14"/>
  <c r="AM21" i="14"/>
  <c r="AJ21" i="14"/>
  <c r="AI21" i="14"/>
  <c r="AF21" i="14"/>
  <c r="AE21" i="14"/>
  <c r="AB21" i="14"/>
  <c r="AA21" i="14"/>
  <c r="X21" i="14"/>
  <c r="W21" i="14"/>
  <c r="T21" i="14"/>
  <c r="Q21" i="14"/>
  <c r="P21" i="14"/>
  <c r="M21" i="14"/>
  <c r="L21" i="14"/>
  <c r="I21" i="14"/>
  <c r="H21" i="14"/>
  <c r="E21" i="14"/>
  <c r="D21" i="14"/>
  <c r="AR20" i="14"/>
  <c r="AQ20" i="14"/>
  <c r="AN20" i="14"/>
  <c r="AM20" i="14"/>
  <c r="AJ20" i="14"/>
  <c r="AI20" i="14"/>
  <c r="AF20" i="14"/>
  <c r="AE20" i="14"/>
  <c r="AB20" i="14"/>
  <c r="AA20" i="14"/>
  <c r="X20" i="14"/>
  <c r="W20" i="14"/>
  <c r="T20" i="14"/>
  <c r="Q20" i="14"/>
  <c r="P20" i="14"/>
  <c r="M20" i="14"/>
  <c r="L20" i="14"/>
  <c r="I20" i="14"/>
  <c r="H20" i="14"/>
  <c r="E20" i="14"/>
  <c r="D20" i="14"/>
  <c r="AR19" i="14"/>
  <c r="AQ19" i="14"/>
  <c r="AN19" i="14"/>
  <c r="AM19" i="14"/>
  <c r="AJ19" i="14"/>
  <c r="AI19" i="14"/>
  <c r="AF19" i="14"/>
  <c r="AE19" i="14"/>
  <c r="AB19" i="14"/>
  <c r="AA19" i="14"/>
  <c r="X19" i="14"/>
  <c r="W19" i="14"/>
  <c r="T19" i="14"/>
  <c r="Q19" i="14"/>
  <c r="P19" i="14"/>
  <c r="M19" i="14"/>
  <c r="L19" i="14"/>
  <c r="I19" i="14"/>
  <c r="H19" i="14"/>
  <c r="E19" i="14"/>
  <c r="D19" i="14"/>
  <c r="AR18" i="14"/>
  <c r="AQ18" i="14"/>
  <c r="AN18" i="14"/>
  <c r="AM18" i="14"/>
  <c r="AJ18" i="14"/>
  <c r="AI18" i="14"/>
  <c r="AF18" i="14"/>
  <c r="AE18" i="14"/>
  <c r="AB18" i="14"/>
  <c r="AA18" i="14"/>
  <c r="X18" i="14"/>
  <c r="W18" i="14"/>
  <c r="T18" i="14"/>
  <c r="Q18" i="14"/>
  <c r="P18" i="14"/>
  <c r="M18" i="14"/>
  <c r="L18" i="14"/>
  <c r="I18" i="14"/>
  <c r="H18" i="14"/>
  <c r="E18" i="14"/>
  <c r="D18" i="14"/>
  <c r="AR17" i="14"/>
  <c r="AQ17" i="14"/>
  <c r="AN17" i="14"/>
  <c r="AM17" i="14"/>
  <c r="AJ17" i="14"/>
  <c r="AI17" i="14"/>
  <c r="AF17" i="14"/>
  <c r="AE17" i="14"/>
  <c r="AB17" i="14"/>
  <c r="AA17" i="14"/>
  <c r="X17" i="14"/>
  <c r="W17" i="14"/>
  <c r="T17" i="14"/>
  <c r="Q17" i="14"/>
  <c r="P17" i="14"/>
  <c r="M17" i="14"/>
  <c r="L17" i="14"/>
  <c r="I17" i="14"/>
  <c r="H17" i="14"/>
  <c r="E17" i="14"/>
  <c r="D17" i="14"/>
  <c r="AR16" i="14"/>
  <c r="AQ16" i="14"/>
  <c r="AN16" i="14"/>
  <c r="AM16" i="14"/>
  <c r="AJ16" i="14"/>
  <c r="AI16" i="14"/>
  <c r="AF16" i="14"/>
  <c r="AE16" i="14"/>
  <c r="AB16" i="14"/>
  <c r="AA16" i="14"/>
  <c r="X16" i="14"/>
  <c r="W16" i="14"/>
  <c r="T16" i="14"/>
  <c r="Q16" i="14"/>
  <c r="P16" i="14"/>
  <c r="M16" i="14"/>
  <c r="L16" i="14"/>
  <c r="I16" i="14"/>
  <c r="H16" i="14"/>
  <c r="E16" i="14"/>
  <c r="D16" i="14"/>
  <c r="AR15" i="14"/>
  <c r="AQ15" i="14"/>
  <c r="AN15" i="14"/>
  <c r="AM15" i="14"/>
  <c r="AJ15" i="14"/>
  <c r="AI15" i="14"/>
  <c r="AF15" i="14"/>
  <c r="AE15" i="14"/>
  <c r="AB15" i="14"/>
  <c r="AA15" i="14"/>
  <c r="X15" i="14"/>
  <c r="W15" i="14"/>
  <c r="T15" i="14"/>
  <c r="Q15" i="14"/>
  <c r="P15" i="14"/>
  <c r="M15" i="14"/>
  <c r="L15" i="14"/>
  <c r="I15" i="14"/>
  <c r="H15" i="14"/>
  <c r="E15" i="14"/>
  <c r="D15" i="14"/>
  <c r="AR14" i="14"/>
  <c r="AQ14" i="14"/>
  <c r="AN14" i="14"/>
  <c r="AM14" i="14"/>
  <c r="AJ14" i="14"/>
  <c r="AI14" i="14"/>
  <c r="AF14" i="14"/>
  <c r="AE14" i="14"/>
  <c r="AB14" i="14"/>
  <c r="AA14" i="14"/>
  <c r="X14" i="14"/>
  <c r="W14" i="14"/>
  <c r="T14" i="14"/>
  <c r="Q14" i="14"/>
  <c r="P14" i="14"/>
  <c r="M14" i="14"/>
  <c r="L14" i="14"/>
  <c r="I14" i="14"/>
  <c r="H14" i="14"/>
  <c r="E14" i="14"/>
  <c r="D14" i="14"/>
  <c r="AR13" i="14"/>
  <c r="AQ13" i="14"/>
  <c r="AN13" i="14"/>
  <c r="AM13" i="14"/>
  <c r="AJ13" i="14"/>
  <c r="AI13" i="14"/>
  <c r="AF13" i="14"/>
  <c r="AE13" i="14"/>
  <c r="AB13" i="14"/>
  <c r="AA13" i="14"/>
  <c r="X13" i="14"/>
  <c r="W13" i="14"/>
  <c r="T13" i="14"/>
  <c r="Q13" i="14"/>
  <c r="P13" i="14"/>
  <c r="M13" i="14"/>
  <c r="L13" i="14"/>
  <c r="I13" i="14"/>
  <c r="H13" i="14"/>
  <c r="E13" i="14"/>
  <c r="D13" i="14"/>
  <c r="AR12" i="14"/>
  <c r="AQ12" i="14"/>
  <c r="AN12" i="14"/>
  <c r="AM12" i="14"/>
  <c r="AJ12" i="14"/>
  <c r="AI12" i="14"/>
  <c r="AF12" i="14"/>
  <c r="AE12" i="14"/>
  <c r="AB12" i="14"/>
  <c r="AA12" i="14"/>
  <c r="X12" i="14"/>
  <c r="W12" i="14"/>
  <c r="T12" i="14"/>
  <c r="Q12" i="14"/>
  <c r="P12" i="14"/>
  <c r="M12" i="14"/>
  <c r="L12" i="14"/>
  <c r="I12" i="14"/>
  <c r="H12" i="14"/>
  <c r="E12" i="14"/>
  <c r="D12" i="14"/>
  <c r="AR11" i="14"/>
  <c r="AQ11" i="14"/>
  <c r="AN11" i="14"/>
  <c r="AM11" i="14"/>
  <c r="AJ11" i="14"/>
  <c r="AI11" i="14"/>
  <c r="AF11" i="14"/>
  <c r="AE11" i="14"/>
  <c r="AB11" i="14"/>
  <c r="AA11" i="14"/>
  <c r="X11" i="14"/>
  <c r="W11" i="14"/>
  <c r="T11" i="14"/>
  <c r="Q11" i="14"/>
  <c r="P11" i="14"/>
  <c r="M11" i="14"/>
  <c r="L11" i="14"/>
  <c r="I11" i="14"/>
  <c r="H11" i="14"/>
  <c r="E11" i="14"/>
  <c r="D11" i="14"/>
  <c r="AR10" i="14"/>
  <c r="AQ10" i="14"/>
  <c r="AN10" i="14"/>
  <c r="AM10" i="14"/>
  <c r="AJ10" i="14"/>
  <c r="AI10" i="14"/>
  <c r="AF10" i="14"/>
  <c r="AE10" i="14"/>
  <c r="AB10" i="14"/>
  <c r="AA10" i="14"/>
  <c r="X10" i="14"/>
  <c r="W10" i="14"/>
  <c r="T10" i="14"/>
  <c r="Q10" i="14"/>
  <c r="P10" i="14"/>
  <c r="M10" i="14"/>
  <c r="L10" i="14"/>
  <c r="I10" i="14"/>
  <c r="H10" i="14"/>
  <c r="E10" i="14"/>
  <c r="D10" i="14"/>
  <c r="AP9" i="14"/>
  <c r="AO9" i="14"/>
  <c r="AK9" i="14"/>
  <c r="AH9" i="14"/>
  <c r="AG9" i="14"/>
  <c r="AD9" i="14"/>
  <c r="AC9" i="14"/>
  <c r="Z9" i="14"/>
  <c r="Y9" i="14"/>
  <c r="V9" i="14"/>
  <c r="U9" i="14"/>
  <c r="T9" i="14"/>
  <c r="O9" i="14"/>
  <c r="N9" i="14"/>
  <c r="K9" i="14"/>
  <c r="J9" i="14"/>
  <c r="G9" i="14"/>
  <c r="F9" i="14"/>
  <c r="C9" i="14"/>
  <c r="B9" i="14"/>
  <c r="X9" i="14" l="1"/>
  <c r="AN9" i="14"/>
  <c r="AR9" i="14"/>
  <c r="AV9" i="14"/>
  <c r="BD9" i="14"/>
  <c r="BC9" i="14"/>
  <c r="BJ9" i="14"/>
  <c r="AJ9" i="14"/>
  <c r="AF9" i="14"/>
  <c r="AB9" i="14"/>
  <c r="AZ9" i="14"/>
  <c r="D9" i="14"/>
  <c r="H9" i="14"/>
  <c r="L9" i="14"/>
  <c r="P9" i="14"/>
  <c r="AU9" i="14"/>
  <c r="AY9" i="14"/>
  <c r="BK9" i="14"/>
  <c r="E9" i="14"/>
  <c r="I9" i="14"/>
  <c r="M9" i="14"/>
  <c r="Q9" i="14"/>
  <c r="W9" i="14"/>
  <c r="AA9" i="14"/>
  <c r="AE9" i="14"/>
  <c r="AI9" i="14"/>
  <c r="AM9" i="14"/>
  <c r="AQ9" i="14"/>
  <c r="D6" i="27" l="1"/>
  <c r="C8" i="10"/>
  <c r="F26" i="10"/>
  <c r="E26" i="10"/>
  <c r="F25" i="10"/>
  <c r="E25" i="10"/>
  <c r="F24" i="10"/>
  <c r="E24" i="10"/>
  <c r="F23" i="10"/>
  <c r="E23" i="10"/>
  <c r="F22" i="10"/>
  <c r="F21" i="10"/>
  <c r="F20" i="10"/>
  <c r="E20" i="10"/>
  <c r="F19" i="10"/>
  <c r="E19" i="10"/>
  <c r="F18" i="10"/>
  <c r="F17" i="10"/>
  <c r="F16" i="10"/>
  <c r="E16" i="10"/>
  <c r="F15" i="10"/>
  <c r="F14" i="10"/>
  <c r="F13" i="10"/>
  <c r="F12" i="10"/>
  <c r="F11" i="10"/>
  <c r="F10" i="10"/>
  <c r="F9" i="10"/>
  <c r="D8" i="10"/>
  <c r="E8" i="10" s="1"/>
  <c r="F8" i="10" l="1"/>
  <c r="D42" i="27" l="1"/>
  <c r="D40" i="27"/>
  <c r="D39" i="27"/>
  <c r="E38" i="27"/>
  <c r="D38" i="27"/>
  <c r="E37" i="27"/>
  <c r="D37" i="27"/>
  <c r="E31" i="27"/>
  <c r="D31" i="27"/>
  <c r="E30" i="27"/>
  <c r="D30" i="27"/>
  <c r="E29" i="27"/>
  <c r="D29" i="27"/>
  <c r="E28" i="27"/>
  <c r="D28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E17" i="27"/>
  <c r="E15" i="27"/>
  <c r="D15" i="27"/>
  <c r="E13" i="27"/>
  <c r="D13" i="27"/>
  <c r="E12" i="27"/>
  <c r="D12" i="27"/>
  <c r="E11" i="27"/>
  <c r="D11" i="27"/>
  <c r="E9" i="27"/>
  <c r="D9" i="27"/>
  <c r="E8" i="27"/>
  <c r="D8" i="27"/>
  <c r="E7" i="27"/>
  <c r="D7" i="27"/>
  <c r="E6" i="27"/>
</calcChain>
</file>

<file path=xl/sharedStrings.xml><?xml version="1.0" encoding="utf-8"?>
<sst xmlns="http://schemas.openxmlformats.org/spreadsheetml/2006/main" count="281" uniqueCount="176">
  <si>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</si>
  <si>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</si>
  <si>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</si>
  <si>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</si>
  <si>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</si>
  <si>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</si>
  <si>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</si>
  <si>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</si>
  <si>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</si>
  <si>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</si>
  <si>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</si>
  <si>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</si>
  <si>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Волинська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</si>
  <si>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</si>
  <si>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</si>
  <si>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</si>
  <si>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</si>
  <si>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</si>
  <si>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</si>
  <si>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</si>
  <si>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</si>
  <si>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</si>
  <si>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</si>
  <si>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</si>
  <si>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</si>
  <si>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</si>
  <si>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</si>
  <si>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</si>
  <si>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</si>
  <si>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</si>
  <si>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</si>
  <si>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</si>
  <si>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</si>
  <si>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</si>
  <si>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</si>
  <si>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</si>
  <si>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</si>
  <si>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</si>
  <si>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</si>
  <si>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</si>
  <si>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</si>
  <si>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</si>
  <si>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</si>
  <si>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</si>
  <si>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</si>
  <si>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</si>
  <si>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</si>
  <si>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</si>
  <si>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</si>
  <si>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</si>
  <si>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</si>
  <si>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</si>
  <si>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</si>
  <si>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</si>
  <si>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</si>
  <si>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</si>
  <si>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</si>
  <si>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</si>
  <si>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</si>
  <si>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</si>
  <si>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</si>
  <si>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</si>
  <si>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</si>
  <si>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</si>
  <si>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</si>
  <si>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 xml:space="preserve"> 2018 р.</t>
  </si>
  <si>
    <t>за формою 3-ПН</t>
  </si>
  <si>
    <t>з інших джерел</t>
  </si>
  <si>
    <t>х</t>
  </si>
  <si>
    <t>з них:</t>
  </si>
  <si>
    <t>у т.ч.</t>
  </si>
  <si>
    <t>Питома вага працевлашто-           ваних до набуття статусу безробітного,%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</si>
  <si>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</si>
  <si>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</si>
  <si>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</si>
  <si>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</si>
  <si>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</si>
  <si>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</si>
  <si>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</si>
  <si>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</si>
  <si>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2019 р.</t>
  </si>
  <si>
    <r>
      <t xml:space="preserve">Мали статус            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</si>
  <si>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</si>
  <si>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</si>
  <si>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</si>
  <si>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</si>
  <si>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</si>
  <si>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</si>
  <si>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</si>
  <si>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</si>
  <si>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</si>
  <si>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</si>
  <si>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</si>
  <si>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</si>
  <si>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</si>
  <si>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</si>
  <si>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</si>
  <si>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        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</si>
  <si>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</si>
  <si>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</si>
  <si>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</si>
  <si>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</si>
  <si>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</si>
  <si>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</si>
  <si>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</si>
  <si>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</si>
  <si>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</si>
  <si>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</si>
  <si>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</si>
  <si>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</si>
  <si>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</si>
  <si>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Рівень участі населення в робочій силі, (%)</t>
  </si>
  <si>
    <t>Робоча сила, (тис. осіб)</t>
  </si>
  <si>
    <t xml:space="preserve"> 2019 р.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</si>
  <si>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</si>
  <si>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</si>
  <si>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</si>
  <si>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</si>
  <si>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</si>
  <si>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</si>
  <si>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</si>
  <si>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</si>
  <si>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</si>
  <si>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</si>
  <si>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</si>
  <si>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</si>
  <si>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</si>
  <si>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</si>
  <si>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</si>
  <si>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</si>
  <si>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</si>
  <si>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</si>
  <si>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</si>
  <si>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</si>
  <si>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</si>
  <si>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</si>
  <si>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 xml:space="preserve">  - шляхом одноразової виплати допомоги по безробіттю, осіб</t>
  </si>
  <si>
    <t xml:space="preserve"> 0 осіб</t>
  </si>
  <si>
    <t>Надання послуг Волинською обласною службою зайнятості</t>
  </si>
  <si>
    <t>Показники діяльності Волинської обласної служби зайнятості</t>
  </si>
  <si>
    <t>(за даними Головного управління статистики у Волинській області)</t>
  </si>
  <si>
    <t>За даними Головного управління статистики у Волинській області</t>
  </si>
  <si>
    <t xml:space="preserve">  - з компенсацією витрат роботодавцю єдиного внеску, осіб</t>
  </si>
  <si>
    <t>Показники робочої сили за 9 місяців 2019 року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</si>
  <si>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381,7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</si>
  <si>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381,1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</si>
  <si>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371,9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</si>
  <si>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46,1%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</si>
  <si>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51%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</si>
  <si>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58,8%</t>
    </r>
  </si>
  <si>
    <r>
      <t>15 років і старше -</t>
    </r>
    <r>
      <rPr>
        <b/>
        <sz val="14"/>
        <color theme="1"/>
        <rFont val="Times New Roman"/>
        <family val="1"/>
        <charset val="204"/>
      </rPr>
      <t xml:space="preserve"> 45,1 тис. осіб</t>
    </r>
  </si>
  <si>
    <r>
      <t>15-70 років -</t>
    </r>
    <r>
      <rPr>
        <b/>
        <sz val="14"/>
        <color theme="1"/>
        <rFont val="Times New Roman"/>
        <family val="1"/>
        <charset val="204"/>
      </rPr>
      <t xml:space="preserve"> 45,1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</si>
  <si>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45,1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</si>
  <si>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10,6%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</si>
  <si>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10,6%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</si>
  <si>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10,8%</t>
    </r>
  </si>
  <si>
    <t>Робоча сила у віці 15-70 років у середньому                                   за 9 місяців  2018 -2019 рр.                                                                                                                                                   за місцем проживання та статтю</t>
  </si>
  <si>
    <t xml:space="preserve">Робоча сила віком 15-70 років за 9 місяців 2018 -2019 рр.  </t>
  </si>
  <si>
    <t xml:space="preserve">  2020 р.</t>
  </si>
  <si>
    <t xml:space="preserve"> 2020 р.</t>
  </si>
  <si>
    <t>2020 р.</t>
  </si>
  <si>
    <t xml:space="preserve"> -1,3 в.п.</t>
  </si>
  <si>
    <t>у січні-лютому 2019-2020 рр.</t>
  </si>
  <si>
    <t xml:space="preserve">    - 1,7 в.п.</t>
  </si>
  <si>
    <t xml:space="preserve">    - 13 в.п.</t>
  </si>
  <si>
    <t xml:space="preserve">     -24,6 в.п.</t>
  </si>
  <si>
    <t>на 01.03.2019</t>
  </si>
  <si>
    <t>на 01.03.2020</t>
  </si>
  <si>
    <t xml:space="preserve">    -0,9 в.п.</t>
  </si>
  <si>
    <t xml:space="preserve">    +6,9 в.п.</t>
  </si>
  <si>
    <t xml:space="preserve"> + 1017 грн.</t>
  </si>
  <si>
    <t>різниця</t>
  </si>
  <si>
    <r>
      <t xml:space="preserve">Середній розмір допомоги по безробіттю у січні, </t>
    </r>
    <r>
      <rPr>
        <i/>
        <sz val="11"/>
        <rFont val="Times New Roman"/>
        <family val="1"/>
        <charset val="204"/>
      </rPr>
      <t>грн.</t>
    </r>
  </si>
  <si>
    <t>Середній розмір допомоги по безробіттю, у лютому, грн.</t>
  </si>
  <si>
    <t xml:space="preserve">  + 704 грн.</t>
  </si>
  <si>
    <t>у січні-лютому 2019 - 2020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</si>
</sst>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.5"/>
      <color theme="1" tint="4.9989318521683403E-2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sz val="20"/>
      <name val="Times New Roman CYR"/>
      <charset val="204"/>
    </font>
    <font>
      <sz val="20"/>
      <name val="Times New Roman"/>
      <family val="1"/>
      <charset val="204"/>
    </font>
    <font>
      <b/>
      <sz val="20"/>
      <name val="Times New Roman Cyr"/>
      <charset val="204"/>
    </font>
    <font>
      <b/>
      <sz val="10.5"/>
      <color theme="1" tint="4.9989318521683403E-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7" fillId="0" borderId="0"/>
    <xf numFmtId="0" fontId="1" fillId="0" borderId="0"/>
    <xf numFmtId="0" fontId="17" fillId="0" borderId="0"/>
    <xf numFmtId="0" fontId="44" fillId="0" borderId="0"/>
    <xf numFmtId="0" fontId="5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49" fillId="0" borderId="0"/>
    <xf numFmtId="0" fontId="33" fillId="0" borderId="0"/>
    <xf numFmtId="0" fontId="8" fillId="0" borderId="0"/>
    <xf numFmtId="0" fontId="1" fillId="0" borderId="0"/>
  </cellStyleXfs>
  <cellXfs count="339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0" xfId="10" applyNumberFormat="1" applyFont="1" applyFill="1" applyProtection="1">
      <protection locked="0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0" applyNumberFormat="1" applyFont="1" applyFill="1" applyBorder="1" applyProtection="1">
      <protection locked="0"/>
    </xf>
    <xf numFmtId="0" fontId="21" fillId="0" borderId="0" xfId="15" applyFont="1" applyFill="1"/>
    <xf numFmtId="0" fontId="23" fillId="0" borderId="0" xfId="15" applyFont="1" applyFill="1" applyBorder="1" applyAlignment="1">
      <alignment horizontal="center"/>
    </xf>
    <xf numFmtId="0" fontId="23" fillId="0" borderId="0" xfId="15" applyFont="1" applyFill="1"/>
    <xf numFmtId="0" fontId="25" fillId="0" borderId="0" xfId="15" applyFont="1" applyFill="1" applyAlignment="1">
      <alignment vertical="center"/>
    </xf>
    <xf numFmtId="0" fontId="27" fillId="0" borderId="0" xfId="15" applyFont="1" applyFill="1"/>
    <xf numFmtId="0" fontId="27" fillId="0" borderId="0" xfId="15" applyFont="1" applyFill="1" applyAlignment="1">
      <alignment vertical="center"/>
    </xf>
    <xf numFmtId="0" fontId="27" fillId="0" borderId="0" xfId="15" applyFont="1" applyFill="1" applyAlignment="1">
      <alignment wrapText="1"/>
    </xf>
    <xf numFmtId="3" fontId="31" fillId="0" borderId="2" xfId="15" applyNumberFormat="1" applyFont="1" applyFill="1" applyBorder="1" applyAlignment="1">
      <alignment horizontal="center" vertical="center"/>
    </xf>
    <xf numFmtId="0" fontId="23" fillId="0" borderId="0" xfId="15" applyFont="1" applyFill="1" applyAlignment="1">
      <alignment vertical="center"/>
    </xf>
    <xf numFmtId="3" fontId="32" fillId="0" borderId="0" xfId="15" applyNumberFormat="1" applyFont="1" applyFill="1" applyAlignment="1">
      <alignment horizontal="center" vertical="center"/>
    </xf>
    <xf numFmtId="0" fontId="38" fillId="0" borderId="0" xfId="6" applyFont="1"/>
    <xf numFmtId="0" fontId="39" fillId="0" borderId="0" xfId="14" applyFont="1" applyFill="1" applyBorder="1" applyAlignment="1">
      <alignment horizontal="left"/>
    </xf>
    <xf numFmtId="0" fontId="27" fillId="0" borderId="0" xfId="6" applyFont="1"/>
    <xf numFmtId="0" fontId="43" fillId="0" borderId="0" xfId="6" applyFont="1"/>
    <xf numFmtId="0" fontId="42" fillId="0" borderId="0" xfId="6" applyFont="1"/>
    <xf numFmtId="0" fontId="30" fillId="0" borderId="0" xfId="6" applyFont="1" applyFill="1" applyAlignment="1"/>
    <xf numFmtId="0" fontId="27" fillId="0" borderId="0" xfId="6" applyFont="1" applyFill="1" applyAlignment="1"/>
    <xf numFmtId="0" fontId="17" fillId="0" borderId="0" xfId="6" applyFill="1"/>
    <xf numFmtId="0" fontId="27" fillId="0" borderId="0" xfId="6" applyFont="1" applyFill="1" applyAlignment="1">
      <alignment horizontal="center" vertical="center" wrapText="1"/>
    </xf>
    <xf numFmtId="0" fontId="41" fillId="0" borderId="0" xfId="6" applyFont="1" applyFill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38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38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7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0" fontId="1" fillId="0" borderId="0" xfId="13" applyFont="1" applyAlignment="1">
      <alignment vertical="top"/>
    </xf>
    <xf numFmtId="0" fontId="47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6" fillId="0" borderId="0" xfId="13" applyFont="1" applyFill="1" applyAlignment="1">
      <alignment horizontal="center" vertical="top" wrapText="1"/>
    </xf>
    <xf numFmtId="0" fontId="47" fillId="0" borderId="0" xfId="13" applyFont="1" applyFill="1" applyAlignment="1">
      <alignment horizontal="right" vertical="center"/>
    </xf>
    <xf numFmtId="0" fontId="37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9" fillId="0" borderId="0" xfId="15" applyFont="1" applyFill="1" applyAlignment="1">
      <alignment horizontal="center"/>
    </xf>
    <xf numFmtId="0" fontId="24" fillId="0" borderId="2" xfId="15" applyFont="1" applyFill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4" fontId="24" fillId="0" borderId="2" xfId="1" applyNumberFormat="1" applyFont="1" applyBorder="1" applyAlignment="1">
      <alignment horizontal="center" vertical="center" wrapText="1"/>
    </xf>
    <xf numFmtId="0" fontId="30" fillId="0" borderId="2" xfId="15" applyFont="1" applyFill="1" applyBorder="1" applyAlignment="1">
      <alignment horizontal="left" vertical="center" wrapText="1"/>
    </xf>
    <xf numFmtId="0" fontId="31" fillId="0" borderId="2" xfId="15" applyFont="1" applyFill="1" applyBorder="1" applyAlignment="1">
      <alignment horizontal="center" vertical="center" wrapText="1"/>
    </xf>
    <xf numFmtId="0" fontId="19" fillId="0" borderId="2" xfId="11" applyFont="1" applyBorder="1" applyAlignment="1">
      <alignment vertical="center" wrapText="1"/>
    </xf>
    <xf numFmtId="0" fontId="1" fillId="0" borderId="0" xfId="9" applyFont="1"/>
    <xf numFmtId="0" fontId="4" fillId="2" borderId="3" xfId="9" applyFont="1" applyFill="1" applyBorder="1" applyAlignment="1">
      <alignment vertical="center" wrapText="1"/>
    </xf>
    <xf numFmtId="165" fontId="4" fillId="2" borderId="4" xfId="9" applyNumberFormat="1" applyFont="1" applyFill="1" applyBorder="1" applyAlignment="1">
      <alignment horizontal="center" vertical="center"/>
    </xf>
    <xf numFmtId="165" fontId="4" fillId="2" borderId="3" xfId="9" applyNumberFormat="1" applyFont="1" applyFill="1" applyBorder="1" applyAlignment="1">
      <alignment horizontal="center" vertical="center"/>
    </xf>
    <xf numFmtId="0" fontId="37" fillId="0" borderId="2" xfId="13" applyFont="1" applyBorder="1" applyAlignment="1">
      <alignment horizontal="center" vertical="center" wrapText="1"/>
    </xf>
    <xf numFmtId="0" fontId="33" fillId="0" borderId="0" xfId="6" applyFont="1"/>
    <xf numFmtId="3" fontId="52" fillId="0" borderId="2" xfId="15" applyNumberFormat="1" applyFont="1" applyFill="1" applyBorder="1" applyAlignment="1">
      <alignment horizontal="center" vertical="center"/>
    </xf>
    <xf numFmtId="164" fontId="1" fillId="0" borderId="0" xfId="9" applyNumberFormat="1" applyFont="1"/>
    <xf numFmtId="0" fontId="54" fillId="0" borderId="0" xfId="9" applyFont="1" applyAlignment="1"/>
    <xf numFmtId="49" fontId="26" fillId="2" borderId="2" xfId="6" applyNumberFormat="1" applyFont="1" applyFill="1" applyBorder="1" applyAlignment="1">
      <alignment horizontal="center" vertical="center" wrapText="1"/>
    </xf>
    <xf numFmtId="0" fontId="64" fillId="0" borderId="0" xfId="0" applyFont="1"/>
    <xf numFmtId="0" fontId="7" fillId="0" borderId="0" xfId="14" applyFont="1" applyFill="1" applyBorder="1" applyAlignment="1">
      <alignment vertical="top" wrapText="1"/>
    </xf>
    <xf numFmtId="0" fontId="65" fillId="0" borderId="3" xfId="0" applyFont="1" applyBorder="1" applyAlignment="1">
      <alignment horizontal="left" vertical="center" indent="1"/>
    </xf>
    <xf numFmtId="0" fontId="65" fillId="0" borderId="11" xfId="0" applyFont="1" applyBorder="1" applyAlignment="1">
      <alignment horizontal="left" vertical="center" indent="1"/>
    </xf>
    <xf numFmtId="0" fontId="65" fillId="0" borderId="24" xfId="0" applyFont="1" applyBorder="1" applyAlignment="1">
      <alignment horizontal="left" vertical="center" indent="1"/>
    </xf>
    <xf numFmtId="0" fontId="65" fillId="0" borderId="26" xfId="0" applyFont="1" applyBorder="1" applyAlignment="1">
      <alignment horizontal="left" vertical="center" indent="1"/>
    </xf>
    <xf numFmtId="0" fontId="65" fillId="0" borderId="27" xfId="0" applyFont="1" applyBorder="1" applyAlignment="1">
      <alignment horizontal="left" vertical="center" indent="1"/>
    </xf>
    <xf numFmtId="0" fontId="71" fillId="2" borderId="2" xfId="10" applyNumberFormat="1" applyFont="1" applyFill="1" applyBorder="1" applyAlignment="1" applyProtection="1">
      <alignment horizontal="left" vertical="center"/>
      <protection locked="0"/>
    </xf>
    <xf numFmtId="3" fontId="71" fillId="2" borderId="2" xfId="6" applyNumberFormat="1" applyFont="1" applyFill="1" applyBorder="1" applyAlignment="1">
      <alignment horizontal="center" vertical="center"/>
    </xf>
    <xf numFmtId="165" fontId="71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Protection="1">
      <protection locked="0"/>
    </xf>
    <xf numFmtId="0" fontId="72" fillId="0" borderId="2" xfId="13" applyFont="1" applyBorder="1" applyAlignment="1">
      <alignment horizontal="center"/>
    </xf>
    <xf numFmtId="1" fontId="72" fillId="2" borderId="2" xfId="6" applyNumberFormat="1" applyFont="1" applyFill="1" applyBorder="1" applyAlignment="1">
      <alignment horizontal="center" vertical="center"/>
    </xf>
    <xf numFmtId="3" fontId="72" fillId="2" borderId="2" xfId="6" applyNumberFormat="1" applyFont="1" applyFill="1" applyBorder="1" applyAlignment="1">
      <alignment horizontal="center" vertical="center"/>
    </xf>
    <xf numFmtId="165" fontId="72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Alignment="1" applyProtection="1">
      <alignment vertical="center"/>
      <protection locked="0"/>
    </xf>
    <xf numFmtId="164" fontId="4" fillId="2" borderId="3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 wrapText="1"/>
    </xf>
    <xf numFmtId="0" fontId="4" fillId="2" borderId="11" xfId="9" applyFont="1" applyFill="1" applyBorder="1" applyAlignment="1">
      <alignment vertical="center" wrapText="1"/>
    </xf>
    <xf numFmtId="164" fontId="4" fillId="2" borderId="11" xfId="9" applyNumberFormat="1" applyFont="1" applyFill="1" applyBorder="1" applyAlignment="1">
      <alignment horizontal="center" vertical="center" wrapText="1"/>
    </xf>
    <xf numFmtId="165" fontId="4" fillId="2" borderId="11" xfId="9" applyNumberFormat="1" applyFont="1" applyFill="1" applyBorder="1" applyAlignment="1">
      <alignment horizontal="center" vertical="center"/>
    </xf>
    <xf numFmtId="164" fontId="4" fillId="2" borderId="11" xfId="9" applyNumberFormat="1" applyFont="1" applyFill="1" applyBorder="1" applyAlignment="1">
      <alignment horizontal="center" vertical="center"/>
    </xf>
    <xf numFmtId="0" fontId="58" fillId="2" borderId="3" xfId="9" applyFont="1" applyFill="1" applyBorder="1" applyAlignment="1">
      <alignment vertical="center" wrapText="1"/>
    </xf>
    <xf numFmtId="165" fontId="58" fillId="2" borderId="3" xfId="9" applyNumberFormat="1" applyFont="1" applyFill="1" applyBorder="1" applyAlignment="1">
      <alignment horizontal="center" vertical="center"/>
    </xf>
    <xf numFmtId="0" fontId="4" fillId="2" borderId="2" xfId="9" applyFont="1" applyFill="1" applyBorder="1" applyAlignment="1">
      <alignment vertical="center" wrapText="1"/>
    </xf>
    <xf numFmtId="164" fontId="4" fillId="2" borderId="2" xfId="9" applyNumberFormat="1" applyFont="1" applyFill="1" applyBorder="1" applyAlignment="1">
      <alignment horizontal="center" vertical="center" wrapText="1"/>
    </xf>
    <xf numFmtId="165" fontId="4" fillId="2" borderId="2" xfId="9" applyNumberFormat="1" applyFont="1" applyFill="1" applyBorder="1" applyAlignment="1">
      <alignment horizontal="center" vertical="center"/>
    </xf>
    <xf numFmtId="0" fontId="4" fillId="2" borderId="13" xfId="9" applyFont="1" applyFill="1" applyBorder="1" applyAlignment="1">
      <alignment vertical="center" wrapText="1"/>
    </xf>
    <xf numFmtId="0" fontId="59" fillId="2" borderId="13" xfId="9" applyFont="1" applyFill="1" applyBorder="1" applyAlignment="1">
      <alignment vertical="center" wrapText="1"/>
    </xf>
    <xf numFmtId="0" fontId="60" fillId="2" borderId="11" xfId="9" applyFont="1" applyFill="1" applyBorder="1" applyAlignment="1">
      <alignment horizontal="left" vertical="center" wrapText="1" indent="1"/>
    </xf>
    <xf numFmtId="165" fontId="60" fillId="2" borderId="11" xfId="9" applyNumberFormat="1" applyFont="1" applyFill="1" applyBorder="1" applyAlignment="1">
      <alignment horizontal="center" vertical="center"/>
    </xf>
    <xf numFmtId="0" fontId="58" fillId="2" borderId="7" xfId="9" applyFont="1" applyFill="1" applyBorder="1" applyAlignment="1">
      <alignment vertical="center" wrapText="1"/>
    </xf>
    <xf numFmtId="165" fontId="58" fillId="2" borderId="24" xfId="9" applyNumberFormat="1" applyFont="1" applyFill="1" applyBorder="1" applyAlignment="1">
      <alignment horizontal="center" vertical="center"/>
    </xf>
    <xf numFmtId="164" fontId="4" fillId="2" borderId="3" xfId="9" applyNumberFormat="1" applyFont="1" applyFill="1" applyBorder="1" applyAlignment="1">
      <alignment horizontal="center" vertical="center"/>
    </xf>
    <xf numFmtId="0" fontId="59" fillId="2" borderId="2" xfId="9" applyFont="1" applyFill="1" applyBorder="1" applyAlignment="1">
      <alignment vertical="center" wrapText="1"/>
    </xf>
    <xf numFmtId="165" fontId="59" fillId="2" borderId="2" xfId="9" applyNumberFormat="1" applyFont="1" applyFill="1" applyBorder="1" applyAlignment="1">
      <alignment horizontal="center" vertical="center" wrapText="1"/>
    </xf>
    <xf numFmtId="3" fontId="4" fillId="2" borderId="3" xfId="9" applyNumberFormat="1" applyFont="1" applyFill="1" applyBorder="1" applyAlignment="1">
      <alignment horizontal="center" vertical="center" wrapText="1"/>
    </xf>
    <xf numFmtId="0" fontId="4" fillId="2" borderId="7" xfId="9" applyFont="1" applyFill="1" applyBorder="1" applyAlignment="1">
      <alignment vertical="center" wrapText="1"/>
    </xf>
    <xf numFmtId="165" fontId="4" fillId="2" borderId="7" xfId="9" applyNumberFormat="1" applyFont="1" applyFill="1" applyBorder="1" applyAlignment="1">
      <alignment horizontal="center" vertical="center"/>
    </xf>
    <xf numFmtId="0" fontId="4" fillId="2" borderId="9" xfId="9" applyFont="1" applyFill="1" applyBorder="1" applyAlignment="1">
      <alignment vertical="center" wrapText="1"/>
    </xf>
    <xf numFmtId="165" fontId="4" fillId="2" borderId="9" xfId="9" applyNumberFormat="1" applyFont="1" applyFill="1" applyBorder="1" applyAlignment="1">
      <alignment horizontal="center" vertical="center"/>
    </xf>
    <xf numFmtId="164" fontId="4" fillId="2" borderId="9" xfId="9" applyNumberFormat="1" applyFont="1" applyFill="1" applyBorder="1" applyAlignment="1">
      <alignment horizontal="center" vertical="center"/>
    </xf>
    <xf numFmtId="0" fontId="4" fillId="2" borderId="2" xfId="7" applyFont="1" applyFill="1" applyBorder="1" applyAlignment="1">
      <alignment vertical="center" wrapText="1"/>
    </xf>
    <xf numFmtId="165" fontId="4" fillId="2" borderId="2" xfId="7" applyNumberFormat="1" applyFont="1" applyFill="1" applyBorder="1" applyAlignment="1">
      <alignment horizontal="center" vertical="center"/>
    </xf>
    <xf numFmtId="0" fontId="56" fillId="2" borderId="2" xfId="2" applyFont="1" applyFill="1" applyBorder="1" applyAlignment="1">
      <alignment vertical="center" wrapText="1"/>
    </xf>
    <xf numFmtId="0" fontId="4" fillId="2" borderId="2" xfId="7" applyFont="1" applyFill="1" applyBorder="1" applyAlignment="1">
      <alignment horizontal="center" vertical="center"/>
    </xf>
    <xf numFmtId="0" fontId="1" fillId="2" borderId="0" xfId="9" applyFont="1" applyFill="1"/>
    <xf numFmtId="3" fontId="58" fillId="2" borderId="7" xfId="9" applyNumberFormat="1" applyFont="1" applyFill="1" applyBorder="1" applyAlignment="1">
      <alignment horizontal="center" vertical="center" wrapText="1"/>
    </xf>
    <xf numFmtId="1" fontId="58" fillId="2" borderId="23" xfId="9" applyNumberFormat="1" applyFont="1" applyFill="1" applyBorder="1" applyAlignment="1">
      <alignment horizontal="center" vertical="center"/>
    </xf>
    <xf numFmtId="1" fontId="58" fillId="2" borderId="24" xfId="9" applyNumberFormat="1" applyFont="1" applyFill="1" applyBorder="1" applyAlignment="1">
      <alignment horizontal="center" vertical="center" wrapText="1"/>
    </xf>
    <xf numFmtId="3" fontId="14" fillId="2" borderId="2" xfId="10" applyNumberFormat="1" applyFont="1" applyFill="1" applyBorder="1" applyAlignment="1" applyProtection="1">
      <alignment horizontal="center" vertical="center"/>
      <protection locked="0"/>
    </xf>
    <xf numFmtId="164" fontId="14" fillId="2" borderId="2" xfId="10" applyNumberFormat="1" applyFont="1" applyFill="1" applyBorder="1" applyAlignment="1" applyProtection="1">
      <alignment horizontal="center" vertical="center"/>
      <protection locked="0"/>
    </xf>
    <xf numFmtId="165" fontId="14" fillId="2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" fontId="73" fillId="0" borderId="0" xfId="10" applyNumberFormat="1" applyFont="1" applyFill="1" applyBorder="1" applyProtection="1">
      <protection locked="0"/>
    </xf>
    <xf numFmtId="3" fontId="15" fillId="2" borderId="2" xfId="10" applyNumberFormat="1" applyFont="1" applyFill="1" applyBorder="1" applyAlignment="1" applyProtection="1">
      <alignment horizontal="center" vertical="center"/>
      <protection locked="0"/>
    </xf>
    <xf numFmtId="1" fontId="14" fillId="2" borderId="2" xfId="10" applyNumberFormat="1" applyFont="1" applyFill="1" applyBorder="1" applyAlignment="1" applyProtection="1">
      <alignment horizontal="center" vertical="center"/>
      <protection locked="0"/>
    </xf>
    <xf numFmtId="1" fontId="74" fillId="0" borderId="0" xfId="10" applyNumberFormat="1" applyFont="1" applyFill="1" applyBorder="1" applyProtection="1">
      <protection locked="0"/>
    </xf>
    <xf numFmtId="1" fontId="14" fillId="0" borderId="2" xfId="10" applyNumberFormat="1" applyFont="1" applyFill="1" applyBorder="1" applyAlignment="1" applyProtection="1">
      <alignment horizontal="center" vertical="center"/>
      <protection locked="0"/>
    </xf>
    <xf numFmtId="1" fontId="15" fillId="0" borderId="2" xfId="10" applyNumberFormat="1" applyFont="1" applyFill="1" applyBorder="1" applyAlignment="1" applyProtection="1">
      <alignment vertical="center"/>
      <protection locked="0"/>
    </xf>
    <xf numFmtId="1" fontId="15" fillId="2" borderId="2" xfId="10" applyNumberFormat="1" applyFont="1" applyFill="1" applyBorder="1" applyAlignment="1" applyProtection="1">
      <alignment vertical="center"/>
      <protection locked="0"/>
    </xf>
    <xf numFmtId="49" fontId="46" fillId="2" borderId="2" xfId="6" applyNumberFormat="1" applyFont="1" applyFill="1" applyBorder="1" applyAlignment="1">
      <alignment horizontal="center" vertical="center" wrapText="1"/>
    </xf>
    <xf numFmtId="49" fontId="46" fillId="2" borderId="12" xfId="6" applyNumberFormat="1" applyFont="1" applyFill="1" applyBorder="1" applyAlignment="1">
      <alignment horizontal="center" vertical="center" wrapText="1"/>
    </xf>
    <xf numFmtId="0" fontId="60" fillId="2" borderId="11" xfId="16" applyFont="1" applyFill="1" applyBorder="1" applyAlignment="1">
      <alignment horizontal="left" vertical="center" wrapText="1"/>
    </xf>
    <xf numFmtId="164" fontId="33" fillId="2" borderId="11" xfId="6" applyNumberFormat="1" applyFont="1" applyFill="1" applyBorder="1" applyAlignment="1">
      <alignment horizontal="center" vertical="center"/>
    </xf>
    <xf numFmtId="164" fontId="33" fillId="2" borderId="10" xfId="6" applyNumberFormat="1" applyFont="1" applyFill="1" applyBorder="1" applyAlignment="1">
      <alignment horizontal="center" vertical="center"/>
    </xf>
    <xf numFmtId="0" fontId="58" fillId="2" borderId="9" xfId="16" applyFont="1" applyFill="1" applyBorder="1" applyAlignment="1">
      <alignment vertical="center" wrapText="1"/>
    </xf>
    <xf numFmtId="164" fontId="34" fillId="2" borderId="9" xfId="6" applyNumberFormat="1" applyFont="1" applyFill="1" applyBorder="1" applyAlignment="1">
      <alignment horizontal="center" vertical="center"/>
    </xf>
    <xf numFmtId="164" fontId="34" fillId="2" borderId="8" xfId="6" applyNumberFormat="1" applyFont="1" applyFill="1" applyBorder="1" applyAlignment="1">
      <alignment horizontal="center" vertical="center"/>
    </xf>
    <xf numFmtId="0" fontId="4" fillId="2" borderId="7" xfId="6" applyFont="1" applyFill="1" applyBorder="1" applyAlignment="1">
      <alignment horizontal="left" vertical="center" wrapText="1"/>
    </xf>
    <xf numFmtId="164" fontId="33" fillId="2" borderId="7" xfId="6" applyNumberFormat="1" applyFont="1" applyFill="1" applyBorder="1" applyAlignment="1">
      <alignment horizontal="center" vertical="center"/>
    </xf>
    <xf numFmtId="164" fontId="33" fillId="2" borderId="6" xfId="6" applyNumberFormat="1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left" vertical="center" wrapText="1"/>
    </xf>
    <xf numFmtId="164" fontId="34" fillId="2" borderId="3" xfId="6" applyNumberFormat="1" applyFont="1" applyFill="1" applyBorder="1" applyAlignment="1">
      <alignment horizontal="center" vertical="center"/>
    </xf>
    <xf numFmtId="164" fontId="34" fillId="2" borderId="5" xfId="6" applyNumberFormat="1" applyFont="1" applyFill="1" applyBorder="1" applyAlignment="1">
      <alignment horizontal="center" vertical="center"/>
    </xf>
    <xf numFmtId="0" fontId="4" fillId="2" borderId="11" xfId="6" applyFont="1" applyFill="1" applyBorder="1" applyAlignment="1">
      <alignment horizontal="left" vertical="center" wrapText="1"/>
    </xf>
    <xf numFmtId="0" fontId="43" fillId="2" borderId="0" xfId="6" applyFont="1" applyFill="1" applyBorder="1" applyAlignment="1">
      <alignment horizontal="left" vertical="top" wrapText="1"/>
    </xf>
    <xf numFmtId="0" fontId="38" fillId="2" borderId="0" xfId="6" applyFont="1" applyFill="1"/>
    <xf numFmtId="0" fontId="43" fillId="2" borderId="0" xfId="6" applyFont="1" applyFill="1" applyBorder="1"/>
    <xf numFmtId="0" fontId="38" fillId="2" borderId="0" xfId="6" applyFont="1" applyFill="1" applyBorder="1"/>
    <xf numFmtId="165" fontId="75" fillId="0" borderId="2" xfId="10" applyNumberFormat="1" applyFont="1" applyFill="1" applyBorder="1" applyAlignment="1" applyProtection="1">
      <alignment horizontal="center"/>
      <protection locked="0"/>
    </xf>
    <xf numFmtId="0" fontId="10" fillId="2" borderId="2" xfId="9" applyFont="1" applyFill="1" applyBorder="1" applyAlignment="1">
      <alignment horizontal="center" vertical="center"/>
    </xf>
    <xf numFmtId="0" fontId="54" fillId="2" borderId="0" xfId="9" applyFont="1" applyFill="1" applyAlignment="1"/>
    <xf numFmtId="164" fontId="1" fillId="2" borderId="0" xfId="9" applyNumberFormat="1" applyFont="1" applyFill="1"/>
    <xf numFmtId="165" fontId="1" fillId="2" borderId="0" xfId="9" applyNumberFormat="1" applyFont="1" applyFill="1"/>
    <xf numFmtId="3" fontId="27" fillId="0" borderId="0" xfId="15" applyNumberFormat="1" applyFont="1" applyFill="1" applyAlignment="1">
      <alignment wrapText="1"/>
    </xf>
    <xf numFmtId="0" fontId="4" fillId="0" borderId="2" xfId="9" applyFont="1" applyFill="1" applyBorder="1" applyAlignment="1">
      <alignment vertical="center" wrapText="1"/>
    </xf>
    <xf numFmtId="1" fontId="15" fillId="0" borderId="0" xfId="10" applyNumberFormat="1" applyFont="1" applyFill="1" applyBorder="1" applyProtection="1">
      <protection locked="0"/>
    </xf>
    <xf numFmtId="0" fontId="4" fillId="0" borderId="3" xfId="9" applyFont="1" applyFill="1" applyBorder="1" applyAlignment="1">
      <alignment vertical="center" wrapText="1"/>
    </xf>
    <xf numFmtId="0" fontId="4" fillId="0" borderId="9" xfId="9" applyFont="1" applyFill="1" applyBorder="1" applyAlignment="1">
      <alignment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0" fontId="72" fillId="2" borderId="2" xfId="6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 wrapText="1"/>
    </xf>
    <xf numFmtId="165" fontId="61" fillId="0" borderId="2" xfId="9" applyNumberFormat="1" applyFont="1" applyFill="1" applyBorder="1" applyAlignment="1">
      <alignment horizontal="center" vertical="center" wrapText="1"/>
    </xf>
    <xf numFmtId="165" fontId="59" fillId="0" borderId="2" xfId="9" applyNumberFormat="1" applyFont="1" applyFill="1" applyBorder="1" applyAlignment="1">
      <alignment horizontal="center" vertical="center" wrapText="1"/>
    </xf>
    <xf numFmtId="164" fontId="4" fillId="0" borderId="14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164" fontId="60" fillId="0" borderId="11" xfId="9" applyNumberFormat="1" applyFont="1" applyFill="1" applyBorder="1" applyAlignment="1">
      <alignment horizontal="center" vertical="center" wrapText="1"/>
    </xf>
    <xf numFmtId="164" fontId="4" fillId="2" borderId="2" xfId="9" applyNumberFormat="1" applyFont="1" applyFill="1" applyBorder="1" applyAlignment="1">
      <alignment horizontal="center" vertical="center"/>
    </xf>
    <xf numFmtId="164" fontId="60" fillId="2" borderId="11" xfId="9" applyNumberFormat="1" applyFont="1" applyFill="1" applyBorder="1" applyAlignment="1">
      <alignment horizontal="center" vertical="center"/>
    </xf>
    <xf numFmtId="3" fontId="15" fillId="0" borderId="2" xfId="1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1" fillId="0" borderId="2" xfId="10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164" fontId="4" fillId="0" borderId="9" xfId="9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right"/>
    </xf>
    <xf numFmtId="0" fontId="32" fillId="0" borderId="0" xfId="15" applyFont="1" applyFill="1"/>
    <xf numFmtId="0" fontId="20" fillId="0" borderId="0" xfId="15" applyFont="1" applyFill="1"/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9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1" fontId="4" fillId="0" borderId="2" xfId="9" applyNumberFormat="1" applyFont="1" applyFill="1" applyBorder="1" applyAlignment="1">
      <alignment horizontal="center" vertical="center" wrapText="1"/>
    </xf>
    <xf numFmtId="165" fontId="4" fillId="0" borderId="9" xfId="9" applyNumberFormat="1" applyFont="1" applyFill="1" applyBorder="1" applyAlignment="1">
      <alignment horizontal="center" vertical="center"/>
    </xf>
    <xf numFmtId="165" fontId="4" fillId="0" borderId="3" xfId="9" applyNumberFormat="1" applyFont="1" applyFill="1" applyBorder="1" applyAlignment="1">
      <alignment horizontal="center" vertical="center" wrapText="1"/>
    </xf>
    <xf numFmtId="0" fontId="59" fillId="0" borderId="2" xfId="9" applyFont="1" applyFill="1" applyBorder="1" applyAlignment="1">
      <alignment vertical="center" wrapText="1"/>
    </xf>
    <xf numFmtId="0" fontId="1" fillId="0" borderId="0" xfId="9" applyFont="1" applyFill="1"/>
    <xf numFmtId="0" fontId="61" fillId="0" borderId="2" xfId="9" applyFont="1" applyFill="1" applyBorder="1" applyAlignment="1">
      <alignment horizontal="left" vertical="center" wrapText="1"/>
    </xf>
    <xf numFmtId="164" fontId="1" fillId="0" borderId="0" xfId="9" applyNumberFormat="1" applyFont="1" applyFill="1"/>
    <xf numFmtId="1" fontId="10" fillId="0" borderId="2" xfId="10" applyNumberFormat="1" applyFont="1" applyFill="1" applyBorder="1" applyAlignment="1" applyProtection="1">
      <alignment horizontal="center" vertical="center" wrapText="1"/>
    </xf>
    <xf numFmtId="164" fontId="19" fillId="0" borderId="2" xfId="10" applyNumberFormat="1" applyFont="1" applyFill="1" applyBorder="1" applyAlignment="1" applyProtection="1">
      <alignment horizontal="center" vertical="center"/>
      <protection locked="0"/>
    </xf>
    <xf numFmtId="1" fontId="4" fillId="2" borderId="2" xfId="9" applyNumberFormat="1" applyFont="1" applyFill="1" applyBorder="1" applyAlignment="1">
      <alignment horizontal="center" vertical="center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" fillId="3" borderId="0" xfId="9" applyFont="1" applyFill="1"/>
    <xf numFmtId="0" fontId="4" fillId="0" borderId="7" xfId="9" applyFont="1" applyFill="1" applyBorder="1" applyAlignment="1">
      <alignment vertical="center" wrapText="1"/>
    </xf>
    <xf numFmtId="165" fontId="4" fillId="0" borderId="11" xfId="9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/>
    </xf>
    <xf numFmtId="0" fontId="58" fillId="0" borderId="25" xfId="9" applyFont="1" applyFill="1" applyBorder="1" applyAlignment="1">
      <alignment vertical="center" wrapText="1"/>
    </xf>
    <xf numFmtId="165" fontId="63" fillId="0" borderId="3" xfId="9" applyNumberFormat="1" applyFont="1" applyFill="1" applyBorder="1" applyAlignment="1">
      <alignment horizontal="center" vertical="center" wrapText="1"/>
    </xf>
    <xf numFmtId="164" fontId="63" fillId="0" borderId="3" xfId="9" applyNumberFormat="1" applyFont="1" applyFill="1" applyBorder="1" applyAlignment="1">
      <alignment horizontal="center" vertical="center" wrapText="1"/>
    </xf>
    <xf numFmtId="165" fontId="63" fillId="0" borderId="3" xfId="9" applyNumberFormat="1" applyFont="1" applyFill="1" applyBorder="1" applyAlignment="1">
      <alignment horizontal="center" vertical="center"/>
    </xf>
    <xf numFmtId="164" fontId="63" fillId="0" borderId="3" xfId="9" applyNumberFormat="1" applyFont="1" applyFill="1" applyBorder="1" applyAlignment="1">
      <alignment horizontal="center" vertical="center"/>
    </xf>
    <xf numFmtId="1" fontId="14" fillId="4" borderId="2" xfId="10" applyNumberFormat="1" applyFont="1" applyFill="1" applyBorder="1" applyAlignment="1" applyProtection="1">
      <alignment horizontal="left" vertical="center"/>
      <protection locked="0"/>
    </xf>
    <xf numFmtId="3" fontId="14" fillId="4" borderId="2" xfId="10" applyNumberFormat="1" applyFont="1" applyFill="1" applyBorder="1" applyAlignment="1" applyProtection="1">
      <alignment horizontal="center" vertical="center"/>
      <protection locked="0"/>
    </xf>
    <xf numFmtId="164" fontId="14" fillId="4" borderId="2" xfId="10" applyNumberFormat="1" applyFont="1" applyFill="1" applyBorder="1" applyAlignment="1" applyProtection="1">
      <alignment horizontal="center" vertical="center"/>
      <protection locked="0"/>
    </xf>
    <xf numFmtId="165" fontId="14" fillId="4" borderId="2" xfId="10" applyNumberFormat="1" applyFont="1" applyFill="1" applyBorder="1" applyAlignment="1" applyProtection="1">
      <alignment horizontal="center" vertical="center"/>
      <protection locked="0"/>
    </xf>
    <xf numFmtId="3" fontId="14" fillId="4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4" borderId="2" xfId="10" applyNumberFormat="1" applyFont="1" applyFill="1" applyBorder="1" applyAlignment="1" applyProtection="1">
      <alignment horizontal="center" vertical="center" wrapText="1"/>
      <protection locked="0"/>
    </xf>
    <xf numFmtId="165" fontId="75" fillId="4" borderId="2" xfId="10" applyNumberFormat="1" applyFont="1" applyFill="1" applyBorder="1" applyAlignment="1" applyProtection="1">
      <alignment horizontal="center"/>
      <protection locked="0"/>
    </xf>
    <xf numFmtId="1" fontId="15" fillId="4" borderId="0" xfId="10" applyNumberFormat="1" applyFont="1" applyFill="1" applyBorder="1" applyProtection="1">
      <protection locked="0"/>
    </xf>
    <xf numFmtId="1" fontId="73" fillId="4" borderId="0" xfId="10" applyNumberFormat="1" applyFont="1" applyFill="1" applyBorder="1" applyProtection="1">
      <protection locked="0"/>
    </xf>
    <xf numFmtId="165" fontId="4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164" fontId="58" fillId="0" borderId="3" xfId="9" applyNumberFormat="1" applyFont="1" applyFill="1" applyBorder="1" applyAlignment="1">
      <alignment horizontal="center" vertical="center" wrapText="1"/>
    </xf>
    <xf numFmtId="165" fontId="58" fillId="0" borderId="3" xfId="9" applyNumberFormat="1" applyFont="1" applyFill="1" applyBorder="1" applyAlignment="1">
      <alignment horizontal="center" vertical="center"/>
    </xf>
    <xf numFmtId="164" fontId="58" fillId="0" borderId="3" xfId="9" applyNumberFormat="1" applyFont="1" applyFill="1" applyBorder="1" applyAlignment="1">
      <alignment horizontal="center" vertical="center"/>
    </xf>
    <xf numFmtId="165" fontId="4" fillId="0" borderId="4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0" fontId="68" fillId="0" borderId="14" xfId="6" applyFont="1" applyFill="1" applyBorder="1" applyAlignment="1">
      <alignment horizontal="left" vertical="center" wrapText="1" indent="1"/>
    </xf>
    <xf numFmtId="0" fontId="68" fillId="0" borderId="23" xfId="6" applyFont="1" applyFill="1" applyBorder="1" applyAlignment="1">
      <alignment horizontal="left" vertical="center" wrapText="1" indent="1"/>
    </xf>
    <xf numFmtId="0" fontId="68" fillId="0" borderId="3" xfId="6" applyFont="1" applyFill="1" applyBorder="1" applyAlignment="1">
      <alignment horizontal="left" vertical="center" wrapText="1" indent="1"/>
    </xf>
    <xf numFmtId="0" fontId="69" fillId="0" borderId="0" xfId="0" applyFont="1" applyAlignment="1">
      <alignment horizontal="center" vertical="center"/>
    </xf>
    <xf numFmtId="0" fontId="70" fillId="0" borderId="0" xfId="14" applyFont="1" applyFill="1" applyBorder="1" applyAlignment="1">
      <alignment horizontal="center" vertical="top" wrapText="1"/>
    </xf>
    <xf numFmtId="0" fontId="66" fillId="0" borderId="14" xfId="6" applyFont="1" applyFill="1" applyBorder="1" applyAlignment="1">
      <alignment horizontal="left" vertical="center" wrapText="1" indent="1"/>
    </xf>
    <xf numFmtId="0" fontId="66" fillId="0" borderId="23" xfId="6" applyFont="1" applyFill="1" applyBorder="1" applyAlignment="1">
      <alignment horizontal="left" vertical="center" wrapText="1" indent="1"/>
    </xf>
    <xf numFmtId="0" fontId="66" fillId="0" borderId="3" xfId="6" applyFont="1" applyFill="1" applyBorder="1" applyAlignment="1">
      <alignment horizontal="left" vertical="center" wrapText="1" indent="1"/>
    </xf>
    <xf numFmtId="0" fontId="68" fillId="0" borderId="26" xfId="6" applyFont="1" applyFill="1" applyBorder="1" applyAlignment="1">
      <alignment horizontal="left" vertical="center" wrapText="1" indent="1"/>
    </xf>
    <xf numFmtId="0" fontId="48" fillId="2" borderId="0" xfId="6" applyFont="1" applyFill="1" applyAlignment="1">
      <alignment horizontal="center" vertical="center" wrapText="1"/>
    </xf>
    <xf numFmtId="0" fontId="35" fillId="2" borderId="0" xfId="14" applyFont="1" applyFill="1" applyBorder="1" applyAlignment="1">
      <alignment horizontal="center" vertical="top" wrapText="1"/>
    </xf>
    <xf numFmtId="0" fontId="21" fillId="2" borderId="2" xfId="6" applyFont="1" applyFill="1" applyBorder="1" applyAlignment="1">
      <alignment horizontal="center" vertical="center" wrapText="1"/>
    </xf>
    <xf numFmtId="0" fontId="21" fillId="2" borderId="12" xfId="6" applyFont="1" applyFill="1" applyBorder="1" applyAlignment="1">
      <alignment horizontal="center" vertical="center" wrapText="1"/>
    </xf>
    <xf numFmtId="0" fontId="40" fillId="2" borderId="14" xfId="6" applyFont="1" applyFill="1" applyBorder="1" applyAlignment="1">
      <alignment horizontal="center" vertical="center" wrapText="1"/>
    </xf>
    <xf numFmtId="0" fontId="40" fillId="2" borderId="3" xfId="6" applyFont="1" applyFill="1" applyBorder="1" applyAlignment="1">
      <alignment horizontal="center" vertical="center" wrapText="1"/>
    </xf>
    <xf numFmtId="0" fontId="77" fillId="2" borderId="0" xfId="6" applyFont="1" applyFill="1" applyAlignment="1">
      <alignment horizontal="right"/>
    </xf>
    <xf numFmtId="0" fontId="45" fillId="0" borderId="2" xfId="6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78" fillId="0" borderId="0" xfId="6" applyFont="1" applyFill="1" applyAlignment="1"/>
    <xf numFmtId="0" fontId="27" fillId="0" borderId="0" xfId="6" applyFont="1" applyFill="1" applyAlignment="1"/>
    <xf numFmtId="0" fontId="31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right"/>
    </xf>
    <xf numFmtId="0" fontId="79" fillId="0" borderId="0" xfId="13" applyFont="1"/>
    <xf numFmtId="0" fontId="1" fillId="0" borderId="0" xfId="13" applyFont="1"/>
    <xf numFmtId="0" fontId="36" fillId="0" borderId="0" xfId="13" applyFont="1" applyFill="1" applyAlignment="1">
      <alignment horizontal="center" vertical="top" wrapText="1"/>
    </xf>
    <xf numFmtId="0" fontId="36" fillId="0" borderId="2" xfId="13" applyFont="1" applyFill="1" applyBorder="1" applyAlignment="1">
      <alignment horizontal="center" vertical="top" wrapText="1"/>
    </xf>
    <xf numFmtId="0" fontId="37" fillId="0" borderId="2" xfId="13" applyFont="1" applyFill="1" applyBorder="1" applyAlignment="1">
      <alignment horizontal="center" vertical="center" wrapText="1"/>
    </xf>
    <xf numFmtId="0" fontId="37" fillId="0" borderId="2" xfId="13" applyFont="1" applyBorder="1" applyAlignment="1">
      <alignment horizontal="center" vertical="center" wrapText="1"/>
    </xf>
    <xf numFmtId="0" fontId="80" fillId="0" borderId="0" xfId="15" applyFont="1" applyFill="1" applyAlignment="1">
      <alignment horizontal="right"/>
    </xf>
    <xf numFmtId="0" fontId="20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/>
    </xf>
    <xf numFmtId="0" fontId="23" fillId="0" borderId="14" xfId="15" applyFont="1" applyFill="1" applyBorder="1" applyAlignment="1">
      <alignment horizontal="center"/>
    </xf>
    <xf numFmtId="0" fontId="23" fillId="0" borderId="3" xfId="15" applyFont="1" applyFill="1" applyBorder="1" applyAlignment="1">
      <alignment horizontal="center"/>
    </xf>
    <xf numFmtId="14" fontId="24" fillId="0" borderId="2" xfId="1" applyNumberFormat="1" applyFont="1" applyBorder="1" applyAlignment="1">
      <alignment horizontal="center" vertical="center" wrapText="1"/>
    </xf>
    <xf numFmtId="0" fontId="78" fillId="0" borderId="0" xfId="15" applyFont="1" applyFill="1"/>
    <xf numFmtId="0" fontId="27" fillId="0" borderId="0" xfId="15" applyFont="1" applyFill="1"/>
    <xf numFmtId="0" fontId="28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 wrapText="1"/>
    </xf>
    <xf numFmtId="0" fontId="23" fillId="0" borderId="2" xfId="15" applyFont="1" applyFill="1" applyBorder="1" applyAlignment="1">
      <alignment horizontal="center"/>
    </xf>
    <xf numFmtId="0" fontId="20" fillId="0" borderId="2" xfId="15" applyFont="1" applyFill="1" applyBorder="1" applyAlignment="1">
      <alignment horizontal="center" vertical="center" wrapText="1"/>
    </xf>
    <xf numFmtId="0" fontId="59" fillId="0" borderId="13" xfId="9" applyFont="1" applyFill="1" applyBorder="1" applyAlignment="1">
      <alignment horizontal="center" vertical="center"/>
    </xf>
    <xf numFmtId="0" fontId="59" fillId="0" borderId="17" xfId="9" applyFont="1" applyFill="1" applyBorder="1" applyAlignment="1">
      <alignment horizontal="center" vertical="center"/>
    </xf>
    <xf numFmtId="165" fontId="62" fillId="0" borderId="4" xfId="9" applyNumberFormat="1" applyFont="1" applyFill="1" applyBorder="1" applyAlignment="1">
      <alignment horizontal="center" vertical="center"/>
    </xf>
    <xf numFmtId="165" fontId="62" fillId="0" borderId="15" xfId="9" applyNumberFormat="1" applyFont="1" applyFill="1" applyBorder="1" applyAlignment="1">
      <alignment horizontal="center" vertical="center"/>
    </xf>
    <xf numFmtId="0" fontId="79" fillId="2" borderId="0" xfId="9" applyFont="1" applyFill="1"/>
    <xf numFmtId="0" fontId="1" fillId="2" borderId="0" xfId="9" applyFont="1" applyFill="1"/>
    <xf numFmtId="0" fontId="4" fillId="2" borderId="2" xfId="9" applyFont="1" applyFill="1" applyBorder="1" applyAlignment="1">
      <alignment horizontal="center" vertical="center"/>
    </xf>
    <xf numFmtId="0" fontId="7" fillId="2" borderId="16" xfId="9" applyFont="1" applyFill="1" applyBorder="1" applyAlignment="1">
      <alignment horizontal="left" vertical="center" wrapText="1"/>
    </xf>
    <xf numFmtId="0" fontId="55" fillId="2" borderId="18" xfId="9" applyFont="1" applyFill="1" applyBorder="1" applyAlignment="1">
      <alignment horizontal="center" vertical="center" wrapText="1"/>
    </xf>
    <xf numFmtId="0" fontId="55" fillId="2" borderId="16" xfId="9" applyFont="1" applyFill="1" applyBorder="1" applyAlignment="1">
      <alignment horizontal="center" vertical="center" wrapText="1"/>
    </xf>
    <xf numFmtId="0" fontId="55" fillId="2" borderId="19" xfId="9" applyFont="1" applyFill="1" applyBorder="1" applyAlignment="1">
      <alignment horizontal="center" vertical="center" wrapText="1"/>
    </xf>
    <xf numFmtId="0" fontId="55" fillId="2" borderId="4" xfId="9" applyFont="1" applyFill="1" applyBorder="1" applyAlignment="1">
      <alignment horizontal="center" vertical="center" wrapText="1"/>
    </xf>
    <xf numFmtId="0" fontId="55" fillId="2" borderId="1" xfId="9" applyFont="1" applyFill="1" applyBorder="1" applyAlignment="1">
      <alignment horizontal="center" vertical="center" wrapText="1"/>
    </xf>
    <xf numFmtId="0" fontId="55" fillId="2" borderId="15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10" fillId="2" borderId="13" xfId="9" applyFont="1" applyFill="1" applyBorder="1" applyAlignment="1">
      <alignment horizontal="center" vertical="center"/>
    </xf>
    <xf numFmtId="0" fontId="10" fillId="2" borderId="17" xfId="9" applyFont="1" applyFill="1" applyBorder="1" applyAlignment="1">
      <alignment horizontal="center" vertical="center"/>
    </xf>
    <xf numFmtId="0" fontId="53" fillId="2" borderId="0" xfId="9" applyFont="1" applyFill="1" applyBorder="1" applyAlignment="1">
      <alignment horizontal="center" vertical="center"/>
    </xf>
    <xf numFmtId="0" fontId="53" fillId="2" borderId="1" xfId="9" applyFont="1" applyFill="1" applyBorder="1" applyAlignment="1">
      <alignment horizontal="center" vertical="top" wrapText="1"/>
    </xf>
    <xf numFmtId="49" fontId="37" fillId="2" borderId="2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1" fontId="12" fillId="0" borderId="14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50" fillId="0" borderId="2" xfId="10" applyNumberFormat="1" applyFont="1" applyFill="1" applyBorder="1" applyAlignment="1" applyProtection="1">
      <alignment horizontal="center" vertical="center" wrapText="1"/>
    </xf>
    <xf numFmtId="1" fontId="10" fillId="0" borderId="18" xfId="10" applyNumberFormat="1" applyFont="1" applyFill="1" applyBorder="1" applyAlignment="1" applyProtection="1">
      <alignment horizontal="center" vertical="center" wrapText="1"/>
    </xf>
    <xf numFmtId="1" fontId="10" fillId="0" borderId="16" xfId="10" applyNumberFormat="1" applyFont="1" applyFill="1" applyBorder="1" applyAlignment="1" applyProtection="1">
      <alignment horizontal="center" vertical="center" wrapText="1"/>
    </xf>
    <xf numFmtId="1" fontId="10" fillId="0" borderId="19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15" xfId="10" applyNumberFormat="1" applyFont="1" applyFill="1" applyBorder="1" applyAlignment="1" applyProtection="1">
      <alignment horizontal="center" vertical="center" wrapText="1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22" xfId="10" applyNumberFormat="1" applyFont="1" applyFill="1" applyBorder="1" applyAlignment="1" applyProtection="1">
      <alignment horizontal="center" vertical="center" wrapText="1"/>
    </xf>
    <xf numFmtId="1" fontId="10" fillId="0" borderId="17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1" fillId="0" borderId="18" xfId="10" applyNumberFormat="1" applyFont="1" applyFill="1" applyBorder="1" applyAlignment="1" applyProtection="1">
      <alignment horizontal="center" vertical="center" wrapText="1"/>
    </xf>
    <xf numFmtId="1" fontId="11" fillId="0" borderId="16" xfId="10" applyNumberFormat="1" applyFont="1" applyFill="1" applyBorder="1" applyAlignment="1" applyProtection="1">
      <alignment horizontal="center" vertical="center" wrapText="1"/>
    </xf>
    <xf numFmtId="1" fontId="11" fillId="0" borderId="19" xfId="10" applyNumberFormat="1" applyFont="1" applyFill="1" applyBorder="1" applyAlignment="1" applyProtection="1">
      <alignment horizontal="center" vertical="center" wrapText="1"/>
    </xf>
    <xf numFmtId="1" fontId="11" fillId="0" borderId="20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21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15" xfId="10" applyNumberFormat="1" applyFont="1" applyFill="1" applyBorder="1" applyAlignment="1" applyProtection="1">
      <alignment horizontal="center" vertical="center" wrapText="1"/>
    </xf>
    <xf numFmtId="1" fontId="10" fillId="0" borderId="20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21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17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5" fillId="0" borderId="13" xfId="10" applyNumberFormat="1" applyFont="1" applyFill="1" applyBorder="1" applyAlignment="1" applyProtection="1">
      <alignment horizontal="center" vertical="center"/>
      <protection locked="0"/>
    </xf>
    <xf numFmtId="1" fontId="5" fillId="0" borderId="22" xfId="10" applyNumberFormat="1" applyFont="1" applyFill="1" applyBorder="1" applyAlignment="1" applyProtection="1">
      <alignment horizontal="center" vertical="center"/>
      <protection locked="0"/>
    </xf>
    <xf numFmtId="1" fontId="5" fillId="0" borderId="17" xfId="10" applyNumberFormat="1" applyFont="1" applyFill="1" applyBorder="1" applyAlignment="1" applyProtection="1">
      <alignment horizontal="center" vertical="center"/>
      <protection locked="0"/>
    </xf>
    <xf numFmtId="1" fontId="79" fillId="0" borderId="0" xfId="10" applyNumberFormat="1" applyFont="1" applyFill="1" applyProtection="1">
      <protection locked="0"/>
    </xf>
    <xf numFmtId="1" fontId="1" fillId="0" borderId="0" xfId="10" applyNumberFormat="1" applyFont="1" applyFill="1" applyProtection="1">
      <protection locked="0"/>
    </xf>
    <xf numFmtId="1" fontId="2" fillId="0" borderId="0" xfId="10" applyNumberFormat="1" applyFont="1" applyFill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/>
    </xf>
    <xf numFmtId="1" fontId="1" fillId="0" borderId="23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14" fillId="4" borderId="2" xfId="0" applyNumberFormat="1" applyFont="1" applyFill="1" applyBorder="1" applyAlignment="1">
      <alignment horizontal="center"/>
    </xf>
    <xf numFmtId="1" fontId="81" fillId="4" borderId="2" xfId="10" applyNumberFormat="1" applyFont="1" applyFill="1" applyBorder="1" applyAlignment="1" applyProtection="1">
      <alignment horizontal="center"/>
      <protection locked="0"/>
    </xf>
    <xf numFmtId="1" fontId="73" fillId="0" borderId="2" xfId="10" applyNumberFormat="1" applyFont="1" applyFill="1" applyBorder="1" applyAlignment="1" applyProtection="1">
      <alignment horizontal="center"/>
      <protection locked="0"/>
    </xf>
  </cellXfs>
  <cellStyles count="17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 2" xfId="16"/>
    <cellStyle name="Обычный_Форма7Н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6"/>
  <sheetViews>
    <sheetView zoomScale="70" zoomScaleNormal="70" workbookViewId="0">
      <selection activeCell="G15" sqref="G15"/>
    </sheetView>
  </sheetViews>
  <sheetFormatPr defaultRowHeight="15" x14ac:dyDescent="0.25"/>
  <cols>
    <col min="1" max="1" width="51.85546875" style="71" customWidth="1"/>
    <col min="2" max="2" width="52.85546875" style="71" customWidth="1"/>
    <col min="3" max="16384" width="9.140625" style="71"/>
  </cols>
  <sheetData>
    <row r="1" spans="1:11" ht="36.75" customHeight="1" x14ac:dyDescent="0.4">
      <c r="B1" s="183" t="s">
        <v>117</v>
      </c>
    </row>
    <row r="2" spans="1:11" ht="26.25" customHeight="1" x14ac:dyDescent="0.25">
      <c r="A2" s="232" t="s">
        <v>143</v>
      </c>
      <c r="B2" s="232"/>
    </row>
    <row r="3" spans="1:11" ht="20.25" x14ac:dyDescent="0.25">
      <c r="A3" s="233" t="s">
        <v>140</v>
      </c>
      <c r="B3" s="233"/>
      <c r="C3" s="72"/>
      <c r="D3" s="72"/>
      <c r="E3" s="72"/>
      <c r="F3" s="72"/>
      <c r="G3" s="72"/>
      <c r="H3" s="72"/>
      <c r="I3" s="72"/>
      <c r="J3" s="72"/>
      <c r="K3" s="72"/>
    </row>
    <row r="4" spans="1:11" ht="24" customHeight="1" x14ac:dyDescent="0.25"/>
    <row r="5" spans="1:11" ht="30.75" customHeight="1" x14ac:dyDescent="0.25">
      <c r="A5" s="234" t="s">
        <v>115</v>
      </c>
      <c r="B5" s="74" t="s">
        <v>144</v>
      </c>
    </row>
    <row r="6" spans="1:11" ht="30.75" customHeight="1" x14ac:dyDescent="0.25">
      <c r="A6" s="235"/>
      <c r="B6" s="75" t="s">
        <v>145</v>
      </c>
    </row>
    <row r="7" spans="1:11" ht="30.75" customHeight="1" x14ac:dyDescent="0.25">
      <c r="A7" s="236"/>
      <c r="B7" s="73" t="s">
        <v>146</v>
      </c>
    </row>
    <row r="8" spans="1:11" ht="30.75" customHeight="1" x14ac:dyDescent="0.25">
      <c r="A8" s="229" t="s">
        <v>52</v>
      </c>
      <c r="B8" s="74" t="s">
        <v>147</v>
      </c>
    </row>
    <row r="9" spans="1:11" ht="30.75" customHeight="1" x14ac:dyDescent="0.25">
      <c r="A9" s="230"/>
      <c r="B9" s="75" t="s">
        <v>148</v>
      </c>
    </row>
    <row r="10" spans="1:11" ht="30.75" customHeight="1" thickBot="1" x14ac:dyDescent="0.3">
      <c r="A10" s="237"/>
      <c r="B10" s="76" t="s">
        <v>149</v>
      </c>
    </row>
    <row r="11" spans="1:11" ht="30.75" customHeight="1" thickTop="1" x14ac:dyDescent="0.25">
      <c r="A11" s="235" t="s">
        <v>116</v>
      </c>
      <c r="B11" s="77" t="s">
        <v>150</v>
      </c>
    </row>
    <row r="12" spans="1:11" ht="30.75" customHeight="1" x14ac:dyDescent="0.25">
      <c r="A12" s="235"/>
      <c r="B12" s="75" t="s">
        <v>151</v>
      </c>
    </row>
    <row r="13" spans="1:11" ht="30.75" customHeight="1" x14ac:dyDescent="0.25">
      <c r="A13" s="236"/>
      <c r="B13" s="73" t="s">
        <v>152</v>
      </c>
    </row>
    <row r="14" spans="1:11" ht="30.75" customHeight="1" x14ac:dyDescent="0.25">
      <c r="A14" s="229" t="s">
        <v>114</v>
      </c>
      <c r="B14" s="74" t="s">
        <v>153</v>
      </c>
    </row>
    <row r="15" spans="1:11" ht="30.75" customHeight="1" x14ac:dyDescent="0.25">
      <c r="A15" s="230"/>
      <c r="B15" s="75" t="s">
        <v>154</v>
      </c>
    </row>
    <row r="16" spans="1:11" ht="30.75" customHeight="1" x14ac:dyDescent="0.25">
      <c r="A16" s="231"/>
      <c r="B16" s="73" t="s">
        <v>155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3"/>
  <sheetViews>
    <sheetView view="pageBreakPreview" zoomScale="80" zoomScaleNormal="100" zoomScaleSheetLayoutView="80" workbookViewId="0">
      <selection activeCell="I9" sqref="I9"/>
    </sheetView>
  </sheetViews>
  <sheetFormatPr defaultColWidth="10.28515625" defaultRowHeight="15" x14ac:dyDescent="0.25"/>
  <cols>
    <col min="1" max="1" width="38.42578125" style="149" customWidth="1"/>
    <col min="2" max="2" width="19.7109375" style="149" customWidth="1"/>
    <col min="3" max="3" width="21.140625" style="149" customWidth="1"/>
    <col min="4" max="237" width="7.85546875" style="28" customWidth="1"/>
    <col min="238" max="238" width="39.28515625" style="28" customWidth="1"/>
    <col min="239" max="16384" width="10.28515625" style="28"/>
  </cols>
  <sheetData>
    <row r="1" spans="1:3" ht="26.25" x14ac:dyDescent="0.4">
      <c r="B1" s="244" t="s">
        <v>117</v>
      </c>
      <c r="C1" s="244"/>
    </row>
    <row r="2" spans="1:3" ht="93.75" customHeight="1" x14ac:dyDescent="0.25">
      <c r="A2" s="238" t="s">
        <v>156</v>
      </c>
      <c r="B2" s="238"/>
      <c r="C2" s="238"/>
    </row>
    <row r="3" spans="1:3" s="66" customFormat="1" ht="27" customHeight="1" x14ac:dyDescent="0.25">
      <c r="A3" s="239" t="s">
        <v>140</v>
      </c>
      <c r="B3" s="239"/>
      <c r="C3" s="239"/>
    </row>
    <row r="4" spans="1:3" s="30" customFormat="1" ht="25.5" customHeight="1" x14ac:dyDescent="0.2">
      <c r="A4" s="242"/>
      <c r="B4" s="240" t="s">
        <v>44</v>
      </c>
      <c r="C4" s="241"/>
    </row>
    <row r="5" spans="1:3" s="30" customFormat="1" ht="30" customHeight="1" x14ac:dyDescent="0.2">
      <c r="A5" s="243"/>
      <c r="B5" s="133" t="s">
        <v>65</v>
      </c>
      <c r="C5" s="134" t="s">
        <v>113</v>
      </c>
    </row>
    <row r="6" spans="1:3" s="30" customFormat="1" ht="63" customHeight="1" x14ac:dyDescent="0.2">
      <c r="A6" s="135" t="s">
        <v>112</v>
      </c>
      <c r="B6" s="136">
        <v>419.4</v>
      </c>
      <c r="C6" s="137">
        <v>426.2</v>
      </c>
    </row>
    <row r="7" spans="1:3" s="30" customFormat="1" ht="48.75" customHeight="1" x14ac:dyDescent="0.2">
      <c r="A7" s="138" t="s">
        <v>111</v>
      </c>
      <c r="B7" s="139">
        <v>56</v>
      </c>
      <c r="C7" s="140">
        <v>57.1</v>
      </c>
    </row>
    <row r="8" spans="1:3" s="30" customFormat="1" ht="57" customHeight="1" x14ac:dyDescent="0.2">
      <c r="A8" s="141" t="s">
        <v>53</v>
      </c>
      <c r="B8" s="142">
        <v>371.8</v>
      </c>
      <c r="C8" s="143">
        <v>381.1</v>
      </c>
    </row>
    <row r="9" spans="1:3" s="30" customFormat="1" ht="54.75" customHeight="1" x14ac:dyDescent="0.2">
      <c r="A9" s="144" t="s">
        <v>52</v>
      </c>
      <c r="B9" s="145">
        <v>49.6</v>
      </c>
      <c r="C9" s="146">
        <v>51</v>
      </c>
    </row>
    <row r="10" spans="1:3" s="30" customFormat="1" ht="70.5" customHeight="1" x14ac:dyDescent="0.2">
      <c r="A10" s="147" t="s">
        <v>58</v>
      </c>
      <c r="B10" s="136">
        <v>47.6</v>
      </c>
      <c r="C10" s="137">
        <v>45.1</v>
      </c>
    </row>
    <row r="11" spans="1:3" s="30" customFormat="1" ht="60.75" customHeight="1" x14ac:dyDescent="0.2">
      <c r="A11" s="144" t="s">
        <v>114</v>
      </c>
      <c r="B11" s="145">
        <v>11.3</v>
      </c>
      <c r="C11" s="146">
        <v>10.6</v>
      </c>
    </row>
    <row r="12" spans="1:3" s="31" customFormat="1" x14ac:dyDescent="0.25">
      <c r="A12" s="148"/>
      <c r="B12" s="148"/>
      <c r="C12" s="149"/>
    </row>
    <row r="13" spans="1:3" s="32" customFormat="1" ht="12" customHeight="1" x14ac:dyDescent="0.25">
      <c r="A13" s="150"/>
      <c r="B13" s="150"/>
      <c r="C13" s="149"/>
    </row>
    <row r="14" spans="1:3" x14ac:dyDescent="0.25">
      <c r="A14" s="151"/>
    </row>
    <row r="15" spans="1:3" x14ac:dyDescent="0.25">
      <c r="A15" s="151"/>
    </row>
    <row r="16" spans="1:3" x14ac:dyDescent="0.25">
      <c r="A16" s="151"/>
    </row>
    <row r="17" spans="1:1" x14ac:dyDescent="0.25">
      <c r="A17" s="151"/>
    </row>
    <row r="18" spans="1:1" x14ac:dyDescent="0.25">
      <c r="A18" s="151"/>
    </row>
    <row r="19" spans="1:1" x14ac:dyDescent="0.25">
      <c r="A19" s="151"/>
    </row>
    <row r="20" spans="1:1" x14ac:dyDescent="0.25">
      <c r="A20" s="151"/>
    </row>
    <row r="21" spans="1:1" x14ac:dyDescent="0.25">
      <c r="A21" s="151"/>
    </row>
    <row r="22" spans="1:1" x14ac:dyDescent="0.25">
      <c r="A22" s="151"/>
    </row>
    <row r="23" spans="1:1" x14ac:dyDescent="0.25">
      <c r="A23" s="151"/>
    </row>
  </sheetData>
  <mergeCells count="5">
    <mergeCell ref="A2:C2"/>
    <mergeCell ref="A3:C3"/>
    <mergeCell ref="B4:C4"/>
    <mergeCell ref="A4:A5"/>
    <mergeCell ref="B1:C1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3"/>
  <sheetViews>
    <sheetView view="pageBreakPreview" zoomScale="85" zoomScaleNormal="75" zoomScaleSheetLayoutView="85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J29" sqref="J29"/>
    </sheetView>
  </sheetViews>
  <sheetFormatPr defaultColWidth="8.28515625" defaultRowHeight="12.75" x14ac:dyDescent="0.2"/>
  <cols>
    <col min="1" max="1" width="20.85546875" style="34" customWidth="1"/>
    <col min="2" max="2" width="16.42578125" style="34" customWidth="1"/>
    <col min="3" max="3" width="14.42578125" style="34" customWidth="1"/>
    <col min="4" max="4" width="14" style="34" customWidth="1"/>
    <col min="5" max="5" width="13.28515625" style="34" customWidth="1"/>
    <col min="6" max="6" width="12.7109375" style="34" customWidth="1"/>
    <col min="7" max="7" width="12" style="34" customWidth="1"/>
    <col min="8" max="8" width="12.5703125" style="34" customWidth="1"/>
    <col min="9" max="9" width="19.140625" style="34" customWidth="1"/>
    <col min="10" max="10" width="9.140625" style="35" customWidth="1"/>
    <col min="11" max="252" width="9.140625" style="34" customWidth="1"/>
    <col min="253" max="253" width="18.5703125" style="34" customWidth="1"/>
    <col min="254" max="254" width="11.5703125" style="34" customWidth="1"/>
    <col min="255" max="255" width="11" style="34" customWidth="1"/>
    <col min="256" max="16384" width="8.28515625" style="34"/>
  </cols>
  <sheetData>
    <row r="1" spans="1:9" ht="26.25" x14ac:dyDescent="0.4">
      <c r="H1" s="248" t="s">
        <v>117</v>
      </c>
      <c r="I1" s="249"/>
    </row>
    <row r="2" spans="1:9" s="33" customFormat="1" ht="18" customHeight="1" x14ac:dyDescent="0.3">
      <c r="A2" s="250" t="s">
        <v>157</v>
      </c>
      <c r="B2" s="250"/>
      <c r="C2" s="250"/>
      <c r="D2" s="250"/>
      <c r="E2" s="250"/>
      <c r="F2" s="250"/>
      <c r="G2" s="250"/>
      <c r="H2" s="250"/>
      <c r="I2" s="250"/>
    </row>
    <row r="3" spans="1:9" s="33" customFormat="1" ht="14.25" customHeight="1" x14ac:dyDescent="0.3">
      <c r="A3" s="251" t="s">
        <v>45</v>
      </c>
      <c r="B3" s="251"/>
      <c r="C3" s="251"/>
      <c r="D3" s="251"/>
      <c r="E3" s="251"/>
      <c r="F3" s="251"/>
      <c r="G3" s="251"/>
      <c r="H3" s="251"/>
      <c r="I3" s="251"/>
    </row>
    <row r="4" spans="1:9" s="33" customFormat="1" ht="9" hidden="1" customHeight="1" x14ac:dyDescent="0.3">
      <c r="A4" s="251"/>
      <c r="B4" s="251"/>
      <c r="C4" s="251"/>
      <c r="D4" s="251"/>
      <c r="E4" s="251"/>
      <c r="F4" s="251"/>
      <c r="G4" s="251"/>
      <c r="H4" s="251"/>
      <c r="I4" s="251"/>
    </row>
    <row r="5" spans="1:9" ht="18" customHeight="1" x14ac:dyDescent="0.25">
      <c r="A5" s="29" t="s">
        <v>141</v>
      </c>
      <c r="F5" s="252"/>
      <c r="G5" s="252"/>
      <c r="H5" s="252"/>
      <c r="I5" s="252"/>
    </row>
    <row r="6" spans="1:9" s="36" customFormat="1" ht="16.5" customHeight="1" x14ac:dyDescent="0.25">
      <c r="A6" s="246"/>
      <c r="B6" s="247" t="s">
        <v>46</v>
      </c>
      <c r="C6" s="247"/>
      <c r="D6" s="247" t="s">
        <v>47</v>
      </c>
      <c r="E6" s="247"/>
      <c r="F6" s="247" t="s">
        <v>48</v>
      </c>
      <c r="G6" s="247"/>
      <c r="H6" s="247" t="s">
        <v>49</v>
      </c>
      <c r="I6" s="247"/>
    </row>
    <row r="7" spans="1:9" s="37" customFormat="1" ht="27.75" customHeight="1" x14ac:dyDescent="0.25">
      <c r="A7" s="246"/>
      <c r="B7" s="70" t="s">
        <v>65</v>
      </c>
      <c r="C7" s="70" t="s">
        <v>113</v>
      </c>
      <c r="D7" s="70" t="s">
        <v>65</v>
      </c>
      <c r="E7" s="70" t="s">
        <v>113</v>
      </c>
      <c r="F7" s="70" t="s">
        <v>65</v>
      </c>
      <c r="G7" s="70" t="s">
        <v>113</v>
      </c>
      <c r="H7" s="70" t="s">
        <v>65</v>
      </c>
      <c r="I7" s="70" t="s">
        <v>113</v>
      </c>
    </row>
    <row r="8" spans="1:9" s="36" customFormat="1" ht="12.75" customHeight="1" x14ac:dyDescent="0.25">
      <c r="A8" s="38"/>
      <c r="B8" s="245" t="s">
        <v>50</v>
      </c>
      <c r="C8" s="245"/>
      <c r="D8" s="245" t="s">
        <v>51</v>
      </c>
      <c r="E8" s="245"/>
      <c r="F8" s="245" t="s">
        <v>50</v>
      </c>
      <c r="G8" s="245"/>
      <c r="H8" s="245" t="s">
        <v>51</v>
      </c>
      <c r="I8" s="245"/>
    </row>
    <row r="9" spans="1:9" ht="15.75" customHeight="1" x14ac:dyDescent="0.25">
      <c r="A9" s="39" t="s">
        <v>12</v>
      </c>
      <c r="B9" s="40">
        <v>371.8</v>
      </c>
      <c r="C9" s="40">
        <v>381.1</v>
      </c>
      <c r="D9" s="40">
        <v>49.6</v>
      </c>
      <c r="E9" s="40">
        <v>51</v>
      </c>
      <c r="F9" s="41">
        <v>47.6</v>
      </c>
      <c r="G9" s="41">
        <v>45.1</v>
      </c>
      <c r="H9" s="40">
        <v>11.3</v>
      </c>
      <c r="I9" s="40">
        <v>10.6</v>
      </c>
    </row>
    <row r="10" spans="1:9" ht="15.75" x14ac:dyDescent="0.2">
      <c r="A10" s="42"/>
      <c r="B10" s="43"/>
      <c r="C10" s="44"/>
      <c r="D10" s="42"/>
      <c r="E10" s="42"/>
      <c r="F10" s="42"/>
      <c r="G10" s="42"/>
      <c r="H10" s="42"/>
      <c r="I10" s="42"/>
    </row>
    <row r="11" spans="1:9" ht="15" x14ac:dyDescent="0.2">
      <c r="A11" s="42"/>
      <c r="C11" s="42"/>
      <c r="D11" s="42"/>
      <c r="E11" s="42"/>
      <c r="F11" s="42"/>
      <c r="G11" s="42"/>
      <c r="H11" s="42"/>
      <c r="I11" s="42"/>
    </row>
    <row r="12" spans="1:9" x14ac:dyDescent="0.2">
      <c r="A12" s="43"/>
      <c r="C12" s="43"/>
      <c r="D12" s="43"/>
      <c r="E12" s="43"/>
      <c r="F12" s="43"/>
      <c r="G12" s="43"/>
      <c r="H12" s="43"/>
      <c r="I12" s="43"/>
    </row>
    <row r="13" spans="1:9" x14ac:dyDescent="0.2">
      <c r="A13" s="43"/>
      <c r="C13" s="43"/>
      <c r="D13" s="43"/>
      <c r="E13" s="43"/>
      <c r="F13" s="43"/>
      <c r="G13" s="43"/>
      <c r="H13" s="43"/>
      <c r="I13" s="43"/>
    </row>
  </sheetData>
  <mergeCells count="14">
    <mergeCell ref="H1:I1"/>
    <mergeCell ref="A2:I2"/>
    <mergeCell ref="A3:I3"/>
    <mergeCell ref="A4:I4"/>
    <mergeCell ref="F5:I5"/>
    <mergeCell ref="B8:C8"/>
    <mergeCell ref="D8:E8"/>
    <mergeCell ref="F8:G8"/>
    <mergeCell ref="H8:I8"/>
    <mergeCell ref="A6:A7"/>
    <mergeCell ref="B6:C6"/>
    <mergeCell ref="D6:E6"/>
    <mergeCell ref="F6:G6"/>
    <mergeCell ref="H6:I6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6"/>
  <sheetViews>
    <sheetView view="pageBreakPreview" topLeftCell="B1" zoomScale="75" zoomScaleNormal="85" zoomScaleSheetLayoutView="75" workbookViewId="0">
      <pane xSplit="1" ySplit="7" topLeftCell="C8" activePane="bottomRight" state="frozen"/>
      <selection activeCell="A3" sqref="A3:A4"/>
      <selection pane="topRight" activeCell="A3" sqref="A3:A4"/>
      <selection pane="bottomLeft" activeCell="A3" sqref="A3:A4"/>
      <selection pane="bottomRight" activeCell="D6" sqref="D6:D7"/>
    </sheetView>
  </sheetViews>
  <sheetFormatPr defaultRowHeight="12.75" x14ac:dyDescent="0.2"/>
  <cols>
    <col min="1" max="1" width="1.28515625" style="52" hidden="1" customWidth="1"/>
    <col min="2" max="2" width="32.5703125" style="52" customWidth="1"/>
    <col min="3" max="3" width="16.140625" style="52" customWidth="1"/>
    <col min="4" max="4" width="16.85546875" style="52" customWidth="1"/>
    <col min="5" max="5" width="14.7109375" style="52" customWidth="1"/>
    <col min="6" max="6" width="17.85546875" style="52" customWidth="1"/>
    <col min="7" max="7" width="9.140625" style="52"/>
    <col min="8" max="10" width="9.140625" style="52" customWidth="1"/>
    <col min="11" max="16384" width="9.140625" style="52"/>
  </cols>
  <sheetData>
    <row r="1" spans="1:6" ht="27.75" customHeight="1" x14ac:dyDescent="0.4">
      <c r="E1" s="253" t="s">
        <v>117</v>
      </c>
      <c r="F1" s="254"/>
    </row>
    <row r="2" spans="1:6" s="45" customFormat="1" ht="24.75" customHeight="1" x14ac:dyDescent="0.25">
      <c r="F2" s="46"/>
    </row>
    <row r="3" spans="1:6" s="47" customFormat="1" ht="51" customHeight="1" x14ac:dyDescent="0.25">
      <c r="A3" s="255" t="s">
        <v>54</v>
      </c>
      <c r="B3" s="255"/>
      <c r="C3" s="255"/>
      <c r="D3" s="255"/>
      <c r="E3" s="255"/>
      <c r="F3" s="255"/>
    </row>
    <row r="4" spans="1:6" s="47" customFormat="1" ht="20.25" customHeight="1" x14ac:dyDescent="0.25">
      <c r="A4" s="48"/>
      <c r="B4" s="48"/>
      <c r="C4" s="48"/>
      <c r="D4" s="48"/>
      <c r="E4" s="48"/>
      <c r="F4" s="48"/>
    </row>
    <row r="5" spans="1:6" s="47" customFormat="1" ht="16.5" customHeight="1" x14ac:dyDescent="0.25">
      <c r="A5" s="48"/>
      <c r="B5" s="48"/>
      <c r="C5" s="48"/>
      <c r="D5" s="48"/>
      <c r="E5" s="48"/>
      <c r="F5" s="49" t="s">
        <v>55</v>
      </c>
    </row>
    <row r="6" spans="1:6" s="47" customFormat="1" ht="24.75" customHeight="1" x14ac:dyDescent="0.25">
      <c r="A6" s="48"/>
      <c r="B6" s="256"/>
      <c r="C6" s="257" t="s">
        <v>80</v>
      </c>
      <c r="D6" s="257" t="s">
        <v>158</v>
      </c>
      <c r="E6" s="258" t="s">
        <v>56</v>
      </c>
      <c r="F6" s="258"/>
    </row>
    <row r="7" spans="1:6" s="47" customFormat="1" ht="42" customHeight="1" x14ac:dyDescent="0.25">
      <c r="A7" s="50"/>
      <c r="B7" s="256"/>
      <c r="C7" s="257"/>
      <c r="D7" s="257"/>
      <c r="E7" s="65" t="s">
        <v>2</v>
      </c>
      <c r="F7" s="51" t="s">
        <v>10</v>
      </c>
    </row>
    <row r="8" spans="1:6" ht="30.75" customHeight="1" x14ac:dyDescent="0.2">
      <c r="B8" s="78" t="s">
        <v>117</v>
      </c>
      <c r="C8" s="79">
        <f>SUM(C9:C26)</f>
        <v>380</v>
      </c>
      <c r="D8" s="79">
        <f>SUM(D9:D26)</f>
        <v>1233</v>
      </c>
      <c r="E8" s="80">
        <f>ROUND(D8/C8*100,1)</f>
        <v>324.5</v>
      </c>
      <c r="F8" s="79">
        <f t="shared" ref="F8:F26" si="0">D8-C8</f>
        <v>853</v>
      </c>
    </row>
    <row r="9" spans="1:6" ht="18.75" x14ac:dyDescent="0.3">
      <c r="B9" s="81" t="s">
        <v>118</v>
      </c>
      <c r="C9" s="82">
        <v>11</v>
      </c>
      <c r="D9" s="82">
        <v>16</v>
      </c>
      <c r="E9" s="85">
        <f>ROUND(D9/C9*100,1)</f>
        <v>145.5</v>
      </c>
      <c r="F9" s="84">
        <f t="shared" si="0"/>
        <v>5</v>
      </c>
    </row>
    <row r="10" spans="1:6" ht="18.75" x14ac:dyDescent="0.3">
      <c r="B10" s="81" t="s">
        <v>119</v>
      </c>
      <c r="C10" s="82">
        <v>0</v>
      </c>
      <c r="D10" s="82">
        <v>0</v>
      </c>
      <c r="E10" s="85" t="e">
        <f t="shared" ref="E10:E13" si="1">ROUND(D10/C10*100,1)</f>
        <v>#DIV/0!</v>
      </c>
      <c r="F10" s="84">
        <f t="shared" si="0"/>
        <v>0</v>
      </c>
    </row>
    <row r="11" spans="1:6" ht="18.75" x14ac:dyDescent="0.3">
      <c r="B11" s="81" t="s">
        <v>120</v>
      </c>
      <c r="C11" s="82">
        <v>0</v>
      </c>
      <c r="D11" s="82">
        <v>0</v>
      </c>
      <c r="E11" s="85" t="e">
        <f t="shared" si="1"/>
        <v>#DIV/0!</v>
      </c>
      <c r="F11" s="84">
        <f t="shared" si="0"/>
        <v>0</v>
      </c>
    </row>
    <row r="12" spans="1:6" ht="18.75" x14ac:dyDescent="0.3">
      <c r="B12" s="81" t="s">
        <v>121</v>
      </c>
      <c r="C12" s="82">
        <v>0</v>
      </c>
      <c r="D12" s="82">
        <v>45</v>
      </c>
      <c r="E12" s="85" t="e">
        <f t="shared" si="1"/>
        <v>#DIV/0!</v>
      </c>
      <c r="F12" s="84">
        <f t="shared" si="0"/>
        <v>45</v>
      </c>
    </row>
    <row r="13" spans="1:6" ht="18.75" x14ac:dyDescent="0.3">
      <c r="B13" s="81" t="s">
        <v>122</v>
      </c>
      <c r="C13" s="82">
        <v>0</v>
      </c>
      <c r="D13" s="82">
        <v>0</v>
      </c>
      <c r="E13" s="85" t="e">
        <f t="shared" si="1"/>
        <v>#DIV/0!</v>
      </c>
      <c r="F13" s="84">
        <f t="shared" si="0"/>
        <v>0</v>
      </c>
    </row>
    <row r="14" spans="1:6" ht="18.75" x14ac:dyDescent="0.3">
      <c r="B14" s="81" t="s">
        <v>123</v>
      </c>
      <c r="C14" s="82">
        <v>61</v>
      </c>
      <c r="D14" s="82">
        <v>45</v>
      </c>
      <c r="E14" s="83">
        <f>ROUND(D14/C14*100,1)</f>
        <v>73.8</v>
      </c>
      <c r="F14" s="84">
        <f t="shared" si="0"/>
        <v>-16</v>
      </c>
    </row>
    <row r="15" spans="1:6" ht="18.75" x14ac:dyDescent="0.3">
      <c r="B15" s="81" t="s">
        <v>124</v>
      </c>
      <c r="C15" s="82">
        <v>0</v>
      </c>
      <c r="D15" s="82">
        <v>0</v>
      </c>
      <c r="E15" s="83" t="e">
        <f>ROUND(D15/C15*100,1)</f>
        <v>#DIV/0!</v>
      </c>
      <c r="F15" s="84">
        <f t="shared" si="0"/>
        <v>0</v>
      </c>
    </row>
    <row r="16" spans="1:6" ht="18.75" x14ac:dyDescent="0.3">
      <c r="B16" s="81" t="s">
        <v>125</v>
      </c>
      <c r="C16" s="82">
        <v>0</v>
      </c>
      <c r="D16" s="82">
        <v>35</v>
      </c>
      <c r="E16" s="85" t="e">
        <f>ROUND(D16/C16*100,1)</f>
        <v>#DIV/0!</v>
      </c>
      <c r="F16" s="84">
        <f t="shared" si="0"/>
        <v>35</v>
      </c>
    </row>
    <row r="17" spans="2:6" ht="18.75" x14ac:dyDescent="0.3">
      <c r="B17" s="86" t="s">
        <v>126</v>
      </c>
      <c r="C17" s="82">
        <v>0</v>
      </c>
      <c r="D17" s="82">
        <v>92</v>
      </c>
      <c r="E17" s="83">
        <v>0</v>
      </c>
      <c r="F17" s="84">
        <f t="shared" si="0"/>
        <v>92</v>
      </c>
    </row>
    <row r="18" spans="2:6" ht="18.75" x14ac:dyDescent="0.3">
      <c r="B18" s="81" t="s">
        <v>127</v>
      </c>
      <c r="C18" s="82">
        <v>0</v>
      </c>
      <c r="D18" s="82">
        <v>91</v>
      </c>
      <c r="E18" s="83">
        <v>0</v>
      </c>
      <c r="F18" s="84">
        <f t="shared" si="0"/>
        <v>91</v>
      </c>
    </row>
    <row r="19" spans="2:6" ht="18.75" x14ac:dyDescent="0.3">
      <c r="B19" s="81" t="s">
        <v>128</v>
      </c>
      <c r="C19" s="82">
        <v>40</v>
      </c>
      <c r="D19" s="82">
        <v>19</v>
      </c>
      <c r="E19" s="85">
        <f t="shared" ref="E19:E26" si="2">ROUND(D19/C19*100,1)</f>
        <v>47.5</v>
      </c>
      <c r="F19" s="84">
        <f t="shared" si="0"/>
        <v>-21</v>
      </c>
    </row>
    <row r="20" spans="2:6" ht="18.75" x14ac:dyDescent="0.3">
      <c r="B20" s="81" t="s">
        <v>129</v>
      </c>
      <c r="C20" s="82">
        <v>60</v>
      </c>
      <c r="D20" s="82">
        <v>69</v>
      </c>
      <c r="E20" s="85">
        <f t="shared" si="2"/>
        <v>115</v>
      </c>
      <c r="F20" s="84">
        <f t="shared" si="0"/>
        <v>9</v>
      </c>
    </row>
    <row r="21" spans="2:6" ht="18.75" x14ac:dyDescent="0.3">
      <c r="B21" s="81" t="s">
        <v>130</v>
      </c>
      <c r="C21" s="82">
        <v>0</v>
      </c>
      <c r="D21" s="82">
        <v>0</v>
      </c>
      <c r="E21" s="85" t="e">
        <f t="shared" si="2"/>
        <v>#DIV/0!</v>
      </c>
      <c r="F21" s="84">
        <f t="shared" si="0"/>
        <v>0</v>
      </c>
    </row>
    <row r="22" spans="2:6" ht="18.75" x14ac:dyDescent="0.3">
      <c r="B22" s="81" t="s">
        <v>131</v>
      </c>
      <c r="C22" s="82">
        <v>27</v>
      </c>
      <c r="D22" s="82">
        <v>5</v>
      </c>
      <c r="E22" s="85">
        <f t="shared" si="2"/>
        <v>18.5</v>
      </c>
      <c r="F22" s="84">
        <f t="shared" si="0"/>
        <v>-22</v>
      </c>
    </row>
    <row r="23" spans="2:6" ht="18.75" x14ac:dyDescent="0.3">
      <c r="B23" s="81" t="s">
        <v>132</v>
      </c>
      <c r="C23" s="82">
        <v>17</v>
      </c>
      <c r="D23" s="82">
        <v>181</v>
      </c>
      <c r="E23" s="85">
        <f t="shared" si="2"/>
        <v>1064.7</v>
      </c>
      <c r="F23" s="84">
        <f t="shared" si="0"/>
        <v>164</v>
      </c>
    </row>
    <row r="24" spans="2:6" ht="18.75" x14ac:dyDescent="0.3">
      <c r="B24" s="81" t="s">
        <v>133</v>
      </c>
      <c r="C24" s="82">
        <v>0</v>
      </c>
      <c r="D24" s="82">
        <v>0</v>
      </c>
      <c r="E24" s="83" t="e">
        <f t="shared" si="2"/>
        <v>#DIV/0!</v>
      </c>
      <c r="F24" s="84">
        <f t="shared" si="0"/>
        <v>0</v>
      </c>
    </row>
    <row r="25" spans="2:6" ht="18.75" x14ac:dyDescent="0.3">
      <c r="B25" s="81" t="s">
        <v>134</v>
      </c>
      <c r="C25" s="82">
        <v>130</v>
      </c>
      <c r="D25" s="82">
        <v>598</v>
      </c>
      <c r="E25" s="85">
        <f t="shared" si="2"/>
        <v>460</v>
      </c>
      <c r="F25" s="84">
        <f t="shared" si="0"/>
        <v>468</v>
      </c>
    </row>
    <row r="26" spans="2:6" ht="18.75" x14ac:dyDescent="0.3">
      <c r="B26" s="81" t="s">
        <v>135</v>
      </c>
      <c r="C26" s="82">
        <v>34</v>
      </c>
      <c r="D26" s="82">
        <v>37</v>
      </c>
      <c r="E26" s="85">
        <f t="shared" si="2"/>
        <v>108.8</v>
      </c>
      <c r="F26" s="84">
        <f t="shared" si="0"/>
        <v>3</v>
      </c>
    </row>
  </sheetData>
  <mergeCells count="6">
    <mergeCell ref="E1:F1"/>
    <mergeCell ref="A3:F3"/>
    <mergeCell ref="B6:B7"/>
    <mergeCell ref="C6:C7"/>
    <mergeCell ref="D6:D7"/>
    <mergeCell ref="E6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9"/>
  <sheetViews>
    <sheetView view="pageBreakPreview" zoomScale="60" zoomScaleNormal="75" workbookViewId="0">
      <selection activeCell="B5" sqref="B5:C6"/>
    </sheetView>
  </sheetViews>
  <sheetFormatPr defaultColWidth="8.85546875" defaultRowHeight="20.25" x14ac:dyDescent="0.3"/>
  <cols>
    <col min="1" max="1" width="45.5703125" style="22" customWidth="1"/>
    <col min="2" max="2" width="15" style="22" customWidth="1"/>
    <col min="3" max="3" width="14.85546875" style="22" customWidth="1"/>
    <col min="4" max="4" width="14.140625" style="22" customWidth="1"/>
    <col min="5" max="5" width="16.85546875" style="22" customWidth="1"/>
    <col min="6" max="9" width="8.85546875" style="22"/>
    <col min="10" max="10" width="70.7109375" style="184" customWidth="1"/>
    <col min="11" max="16384" width="8.85546875" style="22"/>
  </cols>
  <sheetData>
    <row r="1" spans="1:10" ht="36.75" customHeight="1" x14ac:dyDescent="0.35">
      <c r="D1" s="259" t="s">
        <v>117</v>
      </c>
      <c r="E1" s="259"/>
      <c r="F1" s="259"/>
    </row>
    <row r="2" spans="1:10" s="18" customFormat="1" ht="65.25" customHeight="1" x14ac:dyDescent="0.3">
      <c r="A2" s="260" t="s">
        <v>62</v>
      </c>
      <c r="B2" s="260"/>
      <c r="C2" s="260"/>
      <c r="D2" s="260"/>
      <c r="E2" s="260"/>
      <c r="J2" s="185"/>
    </row>
    <row r="3" spans="1:10" s="18" customFormat="1" ht="21.75" customHeight="1" x14ac:dyDescent="0.3">
      <c r="A3" s="261" t="s">
        <v>13</v>
      </c>
      <c r="B3" s="261"/>
      <c r="C3" s="261"/>
      <c r="D3" s="261"/>
      <c r="E3" s="261"/>
      <c r="J3" s="185"/>
    </row>
    <row r="4" spans="1:10" s="20" customFormat="1" ht="12" customHeight="1" x14ac:dyDescent="0.3">
      <c r="A4" s="19"/>
      <c r="B4" s="19"/>
      <c r="C4" s="19"/>
      <c r="D4" s="19"/>
      <c r="E4" s="19"/>
      <c r="J4" s="184"/>
    </row>
    <row r="5" spans="1:10" s="20" customFormat="1" ht="21" customHeight="1" x14ac:dyDescent="0.3">
      <c r="A5" s="262"/>
      <c r="B5" s="257" t="s">
        <v>113</v>
      </c>
      <c r="C5" s="257" t="s">
        <v>159</v>
      </c>
      <c r="D5" s="264" t="s">
        <v>56</v>
      </c>
      <c r="E5" s="264"/>
      <c r="J5" s="184"/>
    </row>
    <row r="6" spans="1:10" s="20" customFormat="1" ht="60.75" customHeight="1" x14ac:dyDescent="0.2">
      <c r="A6" s="263"/>
      <c r="B6" s="257"/>
      <c r="C6" s="257"/>
      <c r="D6" s="57" t="s">
        <v>2</v>
      </c>
      <c r="E6" s="54" t="s">
        <v>57</v>
      </c>
    </row>
    <row r="7" spans="1:10" s="21" customFormat="1" ht="26.25" customHeight="1" x14ac:dyDescent="0.25">
      <c r="A7" s="54" t="s">
        <v>14</v>
      </c>
      <c r="B7" s="67">
        <f>SUM(B8:B26)</f>
        <v>380</v>
      </c>
      <c r="C7" s="67">
        <f>SUM(C8:C26)</f>
        <v>1233</v>
      </c>
      <c r="D7" s="80">
        <f t="shared" ref="D7:D24" si="0">ROUND(C7/B7*100,1)</f>
        <v>324.5</v>
      </c>
      <c r="E7" s="79">
        <f t="shared" ref="E7:E26" si="1">C7-B7</f>
        <v>853</v>
      </c>
    </row>
    <row r="8" spans="1:10" ht="39.75" customHeight="1" x14ac:dyDescent="0.2">
      <c r="A8" s="58" t="s">
        <v>15</v>
      </c>
      <c r="B8" s="186">
        <v>0</v>
      </c>
      <c r="C8" s="186">
        <v>136</v>
      </c>
      <c r="D8" s="85" t="e">
        <f t="shared" si="0"/>
        <v>#DIV/0!</v>
      </c>
      <c r="E8" s="84">
        <f t="shared" si="1"/>
        <v>136</v>
      </c>
      <c r="J8" s="22"/>
    </row>
    <row r="9" spans="1:10" ht="44.25" customHeight="1" x14ac:dyDescent="0.2">
      <c r="A9" s="58" t="s">
        <v>16</v>
      </c>
      <c r="B9" s="186">
        <v>0</v>
      </c>
      <c r="C9" s="186">
        <v>37</v>
      </c>
      <c r="D9" s="85" t="e">
        <f t="shared" si="0"/>
        <v>#DIV/0!</v>
      </c>
      <c r="E9" s="84">
        <f t="shared" si="1"/>
        <v>37</v>
      </c>
      <c r="J9" s="22"/>
    </row>
    <row r="10" spans="1:10" s="23" customFormat="1" ht="24" customHeight="1" x14ac:dyDescent="0.25">
      <c r="A10" s="58" t="s">
        <v>17</v>
      </c>
      <c r="B10" s="186">
        <v>43</v>
      </c>
      <c r="C10" s="186">
        <v>40</v>
      </c>
      <c r="D10" s="85">
        <f t="shared" si="0"/>
        <v>93</v>
      </c>
      <c r="E10" s="84">
        <f t="shared" si="1"/>
        <v>-3</v>
      </c>
    </row>
    <row r="11" spans="1:10" ht="43.5" customHeight="1" x14ac:dyDescent="0.2">
      <c r="A11" s="58" t="s">
        <v>18</v>
      </c>
      <c r="B11" s="186">
        <v>0</v>
      </c>
      <c r="C11" s="186">
        <v>28</v>
      </c>
      <c r="D11" s="83">
        <v>0</v>
      </c>
      <c r="E11" s="84">
        <f t="shared" si="1"/>
        <v>28</v>
      </c>
      <c r="J11" s="22"/>
    </row>
    <row r="12" spans="1:10" ht="42" customHeight="1" x14ac:dyDescent="0.2">
      <c r="A12" s="58" t="s">
        <v>19</v>
      </c>
      <c r="B12" s="186">
        <v>0</v>
      </c>
      <c r="C12" s="186">
        <v>0</v>
      </c>
      <c r="D12" s="83">
        <v>0</v>
      </c>
      <c r="E12" s="84">
        <f t="shared" si="1"/>
        <v>0</v>
      </c>
      <c r="J12" s="22"/>
    </row>
    <row r="13" spans="1:10" ht="19.5" customHeight="1" x14ac:dyDescent="0.2">
      <c r="A13" s="58" t="s">
        <v>20</v>
      </c>
      <c r="B13" s="186">
        <v>0</v>
      </c>
      <c r="C13" s="186">
        <v>0</v>
      </c>
      <c r="D13" s="85">
        <v>0</v>
      </c>
      <c r="E13" s="84">
        <f t="shared" si="1"/>
        <v>0</v>
      </c>
      <c r="J13" s="22"/>
    </row>
    <row r="14" spans="1:10" ht="51" customHeight="1" x14ac:dyDescent="0.2">
      <c r="A14" s="58" t="s">
        <v>21</v>
      </c>
      <c r="B14" s="186">
        <v>0</v>
      </c>
      <c r="C14" s="186">
        <v>0</v>
      </c>
      <c r="D14" s="85">
        <v>0</v>
      </c>
      <c r="E14" s="84">
        <f t="shared" si="1"/>
        <v>0</v>
      </c>
      <c r="J14" s="22"/>
    </row>
    <row r="15" spans="1:10" ht="41.25" customHeight="1" x14ac:dyDescent="0.2">
      <c r="A15" s="58" t="s">
        <v>22</v>
      </c>
      <c r="B15" s="186">
        <v>0</v>
      </c>
      <c r="C15" s="186">
        <v>0</v>
      </c>
      <c r="D15" s="83">
        <v>0</v>
      </c>
      <c r="E15" s="84">
        <f t="shared" si="1"/>
        <v>0</v>
      </c>
      <c r="J15" s="22"/>
    </row>
    <row r="16" spans="1:10" ht="42" customHeight="1" x14ac:dyDescent="0.2">
      <c r="A16" s="58" t="s">
        <v>23</v>
      </c>
      <c r="B16" s="186">
        <v>0</v>
      </c>
      <c r="C16" s="186">
        <v>0</v>
      </c>
      <c r="D16" s="83">
        <v>0</v>
      </c>
      <c r="E16" s="84">
        <f t="shared" si="1"/>
        <v>0</v>
      </c>
      <c r="J16" s="22"/>
    </row>
    <row r="17" spans="1:10" ht="23.25" customHeight="1" x14ac:dyDescent="0.2">
      <c r="A17" s="58" t="s">
        <v>24</v>
      </c>
      <c r="B17" s="186">
        <v>0</v>
      </c>
      <c r="C17" s="186">
        <v>0</v>
      </c>
      <c r="D17" s="85">
        <v>0</v>
      </c>
      <c r="E17" s="84">
        <f t="shared" si="1"/>
        <v>0</v>
      </c>
      <c r="J17" s="22"/>
    </row>
    <row r="18" spans="1:10" ht="22.5" customHeight="1" x14ac:dyDescent="0.2">
      <c r="A18" s="58" t="s">
        <v>25</v>
      </c>
      <c r="B18" s="187">
        <v>3</v>
      </c>
      <c r="C18" s="187">
        <v>0</v>
      </c>
      <c r="D18" s="85">
        <v>0</v>
      </c>
      <c r="E18" s="84">
        <f t="shared" si="1"/>
        <v>-3</v>
      </c>
      <c r="J18" s="22"/>
    </row>
    <row r="19" spans="1:10" ht="22.5" customHeight="1" x14ac:dyDescent="0.2">
      <c r="A19" s="58" t="s">
        <v>26</v>
      </c>
      <c r="B19" s="186">
        <v>0</v>
      </c>
      <c r="C19" s="186">
        <v>37</v>
      </c>
      <c r="D19" s="85">
        <v>0</v>
      </c>
      <c r="E19" s="84">
        <f t="shared" si="1"/>
        <v>37</v>
      </c>
      <c r="J19" s="22"/>
    </row>
    <row r="20" spans="1:10" ht="38.25" customHeight="1" x14ac:dyDescent="0.2">
      <c r="A20" s="58" t="s">
        <v>27</v>
      </c>
      <c r="B20" s="186">
        <v>0</v>
      </c>
      <c r="C20" s="186">
        <v>49</v>
      </c>
      <c r="D20" s="83">
        <v>0</v>
      </c>
      <c r="E20" s="84">
        <f t="shared" si="1"/>
        <v>49</v>
      </c>
      <c r="J20" s="22"/>
    </row>
    <row r="21" spans="1:10" ht="35.25" customHeight="1" x14ac:dyDescent="0.2">
      <c r="A21" s="58" t="s">
        <v>28</v>
      </c>
      <c r="B21" s="186">
        <v>3</v>
      </c>
      <c r="C21" s="186">
        <v>0</v>
      </c>
      <c r="D21" s="85">
        <f t="shared" si="0"/>
        <v>0</v>
      </c>
      <c r="E21" s="84">
        <f t="shared" si="1"/>
        <v>-3</v>
      </c>
      <c r="J21" s="22"/>
    </row>
    <row r="22" spans="1:10" ht="41.25" customHeight="1" x14ac:dyDescent="0.2">
      <c r="A22" s="58" t="s">
        <v>29</v>
      </c>
      <c r="B22" s="186">
        <v>198</v>
      </c>
      <c r="C22" s="186">
        <v>586</v>
      </c>
      <c r="D22" s="85">
        <f t="shared" si="0"/>
        <v>296</v>
      </c>
      <c r="E22" s="84">
        <f t="shared" si="1"/>
        <v>388</v>
      </c>
      <c r="J22" s="22"/>
    </row>
    <row r="23" spans="1:10" ht="19.5" customHeight="1" x14ac:dyDescent="0.2">
      <c r="A23" s="58" t="s">
        <v>30</v>
      </c>
      <c r="B23" s="186">
        <v>1</v>
      </c>
      <c r="C23" s="186">
        <v>7</v>
      </c>
      <c r="D23" s="85">
        <f t="shared" si="0"/>
        <v>700</v>
      </c>
      <c r="E23" s="84">
        <f t="shared" si="1"/>
        <v>6</v>
      </c>
      <c r="J23" s="22"/>
    </row>
    <row r="24" spans="1:10" ht="39" customHeight="1" x14ac:dyDescent="0.2">
      <c r="A24" s="58" t="s">
        <v>31</v>
      </c>
      <c r="B24" s="186">
        <v>126</v>
      </c>
      <c r="C24" s="186">
        <v>313</v>
      </c>
      <c r="D24" s="85">
        <f t="shared" si="0"/>
        <v>248.4</v>
      </c>
      <c r="E24" s="84">
        <f t="shared" si="1"/>
        <v>187</v>
      </c>
      <c r="J24" s="22"/>
    </row>
    <row r="25" spans="1:10" ht="38.25" customHeight="1" x14ac:dyDescent="0.2">
      <c r="A25" s="58" t="s">
        <v>32</v>
      </c>
      <c r="B25" s="186">
        <v>6</v>
      </c>
      <c r="C25" s="186">
        <v>0</v>
      </c>
      <c r="D25" s="165">
        <v>0</v>
      </c>
      <c r="E25" s="84">
        <f t="shared" si="1"/>
        <v>-6</v>
      </c>
      <c r="J25" s="22"/>
    </row>
    <row r="26" spans="1:10" ht="22.5" customHeight="1" x14ac:dyDescent="0.2">
      <c r="A26" s="58" t="s">
        <v>33</v>
      </c>
      <c r="B26" s="186">
        <v>0</v>
      </c>
      <c r="C26" s="186">
        <v>0</v>
      </c>
      <c r="D26" s="85">
        <v>0</v>
      </c>
      <c r="E26" s="84">
        <f t="shared" si="1"/>
        <v>0</v>
      </c>
      <c r="J26" s="22"/>
    </row>
    <row r="27" spans="1:10" ht="12.75" x14ac:dyDescent="0.2">
      <c r="A27" s="24"/>
      <c r="B27" s="157"/>
      <c r="C27" s="24"/>
      <c r="D27" s="24"/>
      <c r="J27" s="22"/>
    </row>
    <row r="28" spans="1:10" ht="12.75" x14ac:dyDescent="0.2">
      <c r="A28" s="24"/>
      <c r="B28" s="24"/>
      <c r="C28" s="24"/>
      <c r="D28" s="24"/>
      <c r="J28" s="22"/>
    </row>
    <row r="29" spans="1:10" x14ac:dyDescent="0.3">
      <c r="I29" s="184"/>
      <c r="J29" s="22"/>
    </row>
  </sheetData>
  <mergeCells count="7">
    <mergeCell ref="D1:F1"/>
    <mergeCell ref="A2:E2"/>
    <mergeCell ref="A3:E3"/>
    <mergeCell ref="A5:A6"/>
    <mergeCell ref="B5:B6"/>
    <mergeCell ref="C5:C6"/>
    <mergeCell ref="D5:E5"/>
  </mergeCells>
  <printOptions horizontalCentered="1"/>
  <pageMargins left="0.19685039370078741" right="0" top="0.51181102362204722" bottom="0.39370078740157483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8"/>
  <sheetViews>
    <sheetView view="pageBreakPreview" zoomScale="75" zoomScaleNormal="75" zoomScaleSheetLayoutView="75" workbookViewId="0">
      <selection activeCell="C8" sqref="C8"/>
    </sheetView>
  </sheetViews>
  <sheetFormatPr defaultColWidth="8.85546875" defaultRowHeight="12.75" x14ac:dyDescent="0.2"/>
  <cols>
    <col min="1" max="1" width="52.85546875" style="22" customWidth="1"/>
    <col min="2" max="4" width="19.5703125" style="22" customWidth="1"/>
    <col min="5" max="5" width="15.85546875" style="22" customWidth="1"/>
    <col min="6" max="6" width="10.85546875" style="22" bestFit="1" customWidth="1"/>
    <col min="7" max="16384" width="8.85546875" style="22"/>
  </cols>
  <sheetData>
    <row r="1" spans="1:6" ht="36" customHeight="1" x14ac:dyDescent="0.4">
      <c r="D1" s="265" t="s">
        <v>117</v>
      </c>
      <c r="E1" s="266"/>
    </row>
    <row r="2" spans="1:6" s="18" customFormat="1" ht="26.25" customHeight="1" x14ac:dyDescent="0.3">
      <c r="A2" s="267" t="s">
        <v>63</v>
      </c>
      <c r="B2" s="267"/>
      <c r="C2" s="267"/>
      <c r="D2" s="267"/>
      <c r="E2" s="267"/>
    </row>
    <row r="3" spans="1:6" s="18" customFormat="1" ht="24" customHeight="1" x14ac:dyDescent="0.3">
      <c r="A3" s="268" t="s">
        <v>34</v>
      </c>
      <c r="B3" s="268"/>
      <c r="C3" s="268"/>
      <c r="D3" s="268"/>
      <c r="E3" s="268"/>
    </row>
    <row r="4" spans="1:6" s="18" customFormat="1" ht="6" customHeight="1" x14ac:dyDescent="0.35">
      <c r="A4" s="53"/>
      <c r="B4" s="53"/>
      <c r="C4" s="53"/>
      <c r="D4" s="53"/>
      <c r="E4" s="53"/>
    </row>
    <row r="5" spans="1:6" s="20" customFormat="1" ht="25.5" customHeight="1" x14ac:dyDescent="0.2">
      <c r="A5" s="269"/>
      <c r="B5" s="257" t="s">
        <v>80</v>
      </c>
      <c r="C5" s="257" t="s">
        <v>160</v>
      </c>
      <c r="D5" s="270" t="s">
        <v>56</v>
      </c>
      <c r="E5" s="270"/>
    </row>
    <row r="6" spans="1:6" s="20" customFormat="1" ht="37.5" customHeight="1" x14ac:dyDescent="0.2">
      <c r="A6" s="269"/>
      <c r="B6" s="257"/>
      <c r="C6" s="257"/>
      <c r="D6" s="55" t="s">
        <v>2</v>
      </c>
      <c r="E6" s="55" t="s">
        <v>57</v>
      </c>
    </row>
    <row r="7" spans="1:6" s="26" customFormat="1" ht="34.5" customHeight="1" x14ac:dyDescent="0.25">
      <c r="A7" s="59" t="s">
        <v>14</v>
      </c>
      <c r="B7" s="25">
        <f>SUM(B8:B16)</f>
        <v>380</v>
      </c>
      <c r="C7" s="25">
        <f>SUM(C8:C16)</f>
        <v>1233</v>
      </c>
      <c r="D7" s="80">
        <f t="shared" ref="D7:D16" si="0">ROUND(C7/B7*100,1)</f>
        <v>324.5</v>
      </c>
      <c r="E7" s="79">
        <f t="shared" ref="E7:E16" si="1">C7-B7</f>
        <v>853</v>
      </c>
      <c r="F7" s="27"/>
    </row>
    <row r="8" spans="1:6" ht="51" customHeight="1" x14ac:dyDescent="0.2">
      <c r="A8" s="60" t="s">
        <v>35</v>
      </c>
      <c r="B8" s="202">
        <v>65</v>
      </c>
      <c r="C8" s="187">
        <v>87</v>
      </c>
      <c r="D8" s="85">
        <f t="shared" si="0"/>
        <v>133.80000000000001</v>
      </c>
      <c r="E8" s="84">
        <f t="shared" si="1"/>
        <v>22</v>
      </c>
      <c r="F8" s="27"/>
    </row>
    <row r="9" spans="1:6" ht="35.25" customHeight="1" x14ac:dyDescent="0.2">
      <c r="A9" s="60" t="s">
        <v>36</v>
      </c>
      <c r="B9" s="203">
        <v>81</v>
      </c>
      <c r="C9" s="186">
        <v>298</v>
      </c>
      <c r="D9" s="85">
        <f t="shared" si="0"/>
        <v>367.9</v>
      </c>
      <c r="E9" s="84">
        <f t="shared" si="1"/>
        <v>217</v>
      </c>
      <c r="F9" s="27"/>
    </row>
    <row r="10" spans="1:6" s="23" customFormat="1" ht="25.5" customHeight="1" x14ac:dyDescent="0.25">
      <c r="A10" s="60" t="s">
        <v>37</v>
      </c>
      <c r="B10" s="203">
        <v>108</v>
      </c>
      <c r="C10" s="186">
        <v>195</v>
      </c>
      <c r="D10" s="85">
        <f t="shared" si="0"/>
        <v>180.6</v>
      </c>
      <c r="E10" s="84">
        <f t="shared" si="1"/>
        <v>87</v>
      </c>
      <c r="F10" s="27"/>
    </row>
    <row r="11" spans="1:6" ht="36.75" customHeight="1" x14ac:dyDescent="0.2">
      <c r="A11" s="60" t="s">
        <v>38</v>
      </c>
      <c r="B11" s="203">
        <v>13</v>
      </c>
      <c r="C11" s="186">
        <v>22</v>
      </c>
      <c r="D11" s="85">
        <f t="shared" si="0"/>
        <v>169.2</v>
      </c>
      <c r="E11" s="84">
        <f t="shared" si="1"/>
        <v>9</v>
      </c>
      <c r="F11" s="27"/>
    </row>
    <row r="12" spans="1:6" ht="28.5" customHeight="1" x14ac:dyDescent="0.2">
      <c r="A12" s="60" t="s">
        <v>39</v>
      </c>
      <c r="B12" s="203">
        <v>62</v>
      </c>
      <c r="C12" s="186">
        <v>145</v>
      </c>
      <c r="D12" s="85">
        <f t="shared" si="0"/>
        <v>233.9</v>
      </c>
      <c r="E12" s="84">
        <f t="shared" si="1"/>
        <v>83</v>
      </c>
      <c r="F12" s="27"/>
    </row>
    <row r="13" spans="1:6" ht="59.25" customHeight="1" x14ac:dyDescent="0.2">
      <c r="A13" s="60" t="s">
        <v>40</v>
      </c>
      <c r="B13" s="203">
        <v>0</v>
      </c>
      <c r="C13" s="186">
        <v>5</v>
      </c>
      <c r="D13" s="83">
        <v>0</v>
      </c>
      <c r="E13" s="84">
        <f t="shared" si="1"/>
        <v>5</v>
      </c>
      <c r="F13" s="27"/>
    </row>
    <row r="14" spans="1:6" ht="30.75" customHeight="1" x14ac:dyDescent="0.2">
      <c r="A14" s="60" t="s">
        <v>41</v>
      </c>
      <c r="B14" s="203">
        <v>13</v>
      </c>
      <c r="C14" s="186">
        <v>43</v>
      </c>
      <c r="D14" s="85">
        <f t="shared" si="0"/>
        <v>330.8</v>
      </c>
      <c r="E14" s="84">
        <f t="shared" si="1"/>
        <v>30</v>
      </c>
      <c r="F14" s="27"/>
    </row>
    <row r="15" spans="1:6" ht="75" customHeight="1" x14ac:dyDescent="0.2">
      <c r="A15" s="60" t="s">
        <v>42</v>
      </c>
      <c r="B15" s="203">
        <v>19</v>
      </c>
      <c r="C15" s="186">
        <v>240</v>
      </c>
      <c r="D15" s="85">
        <f t="shared" si="0"/>
        <v>1263.2</v>
      </c>
      <c r="E15" s="84">
        <f t="shared" si="1"/>
        <v>221</v>
      </c>
      <c r="F15" s="27"/>
    </row>
    <row r="16" spans="1:6" ht="33" customHeight="1" x14ac:dyDescent="0.2">
      <c r="A16" s="60" t="s">
        <v>43</v>
      </c>
      <c r="B16" s="203">
        <v>19</v>
      </c>
      <c r="C16" s="186">
        <v>198</v>
      </c>
      <c r="D16" s="85">
        <f t="shared" si="0"/>
        <v>1042.0999999999999</v>
      </c>
      <c r="E16" s="84">
        <f t="shared" si="1"/>
        <v>179</v>
      </c>
      <c r="F16" s="27"/>
    </row>
    <row r="17" spans="1:5" x14ac:dyDescent="0.2">
      <c r="A17" s="24"/>
      <c r="B17" s="24"/>
      <c r="C17" s="24"/>
      <c r="D17" s="24"/>
      <c r="E17" s="24"/>
    </row>
    <row r="18" spans="1:5" x14ac:dyDescent="0.2">
      <c r="A18" s="24"/>
      <c r="B18" s="24"/>
      <c r="C18" s="24"/>
      <c r="D18" s="24"/>
      <c r="E18" s="24"/>
    </row>
  </sheetData>
  <mergeCells count="7">
    <mergeCell ref="D1:E1"/>
    <mergeCell ref="A2:E2"/>
    <mergeCell ref="A3:E3"/>
    <mergeCell ref="A5:A6"/>
    <mergeCell ref="B5:B6"/>
    <mergeCell ref="C5:C6"/>
    <mergeCell ref="D5:E5"/>
  </mergeCells>
  <printOptions horizontalCentered="1"/>
  <pageMargins left="0.39370078740157483" right="0" top="0.51181102362204722" bottom="0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4"/>
  <sheetViews>
    <sheetView view="pageBreakPreview" zoomScale="70" zoomScaleNormal="100" zoomScaleSheetLayoutView="70" workbookViewId="0">
      <pane xSplit="1" ySplit="5" topLeftCell="B27" activePane="bottomRight" state="frozen"/>
      <selection activeCell="A3" sqref="A3:A4"/>
      <selection pane="topRight" activeCell="A3" sqref="A3:A4"/>
      <selection pane="bottomLeft" activeCell="A3" sqref="A3:A4"/>
      <selection pane="bottomRight" activeCell="L20" sqref="L20"/>
    </sheetView>
  </sheetViews>
  <sheetFormatPr defaultRowHeight="12.75" x14ac:dyDescent="0.2"/>
  <cols>
    <col min="1" max="1" width="69.7109375" style="117" customWidth="1"/>
    <col min="2" max="2" width="13" style="117" customWidth="1"/>
    <col min="3" max="3" width="12.28515625" style="117" customWidth="1"/>
    <col min="4" max="4" width="10.42578125" style="117" customWidth="1"/>
    <col min="5" max="5" width="25.85546875" style="117" customWidth="1"/>
    <col min="6" max="6" width="7.5703125" style="117" customWidth="1"/>
    <col min="7" max="7" width="7.5703125" style="61" customWidth="1"/>
    <col min="8" max="16384" width="9.140625" style="61"/>
  </cols>
  <sheetData>
    <row r="1" spans="1:7" ht="42" customHeight="1" x14ac:dyDescent="0.4">
      <c r="D1" s="275"/>
      <c r="E1" s="276"/>
    </row>
    <row r="2" spans="1:7" ht="45.75" customHeight="1" x14ac:dyDescent="0.2">
      <c r="A2" s="289" t="s">
        <v>139</v>
      </c>
      <c r="B2" s="289"/>
      <c r="C2" s="289"/>
      <c r="D2" s="289"/>
      <c r="E2" s="289"/>
    </row>
    <row r="3" spans="1:7" ht="39.75" customHeight="1" x14ac:dyDescent="0.45">
      <c r="A3" s="290" t="s">
        <v>162</v>
      </c>
      <c r="B3" s="290"/>
      <c r="C3" s="290"/>
      <c r="D3" s="290"/>
      <c r="E3" s="290"/>
      <c r="F3" s="154"/>
      <c r="G3" s="69"/>
    </row>
    <row r="4" spans="1:7" ht="13.5" customHeight="1" x14ac:dyDescent="0.2">
      <c r="A4" s="285" t="s">
        <v>0</v>
      </c>
      <c r="B4" s="291" t="s">
        <v>80</v>
      </c>
      <c r="C4" s="291" t="s">
        <v>160</v>
      </c>
      <c r="D4" s="292" t="s">
        <v>1</v>
      </c>
      <c r="E4" s="292"/>
    </row>
    <row r="5" spans="1:7" ht="28.5" customHeight="1" x14ac:dyDescent="0.2">
      <c r="A5" s="285"/>
      <c r="B5" s="291"/>
      <c r="C5" s="291"/>
      <c r="D5" s="153" t="s">
        <v>2</v>
      </c>
      <c r="E5" s="88" t="s">
        <v>3</v>
      </c>
    </row>
    <row r="6" spans="1:7" ht="19.5" customHeight="1" x14ac:dyDescent="0.2">
      <c r="A6" s="89" t="s">
        <v>83</v>
      </c>
      <c r="B6" s="90">
        <v>11</v>
      </c>
      <c r="C6" s="166">
        <v>11.4</v>
      </c>
      <c r="D6" s="91">
        <f>ROUND(C6/B6*100,1)</f>
        <v>103.6</v>
      </c>
      <c r="E6" s="92">
        <f t="shared" ref="E6:E13" si="0">C6-B6</f>
        <v>0.40000000000000036</v>
      </c>
    </row>
    <row r="7" spans="1:7" ht="19.5" customHeight="1" x14ac:dyDescent="0.2">
      <c r="A7" s="93" t="s">
        <v>84</v>
      </c>
      <c r="B7" s="224">
        <v>1.3</v>
      </c>
      <c r="C7" s="224">
        <v>1.8</v>
      </c>
      <c r="D7" s="225">
        <f t="shared" ref="D7:D11" si="1">ROUND(C7/B7*100,1)</f>
        <v>138.5</v>
      </c>
      <c r="E7" s="226">
        <f>C7-B7</f>
        <v>0.5</v>
      </c>
    </row>
    <row r="8" spans="1:7" ht="37.5" x14ac:dyDescent="0.2">
      <c r="A8" s="95" t="s">
        <v>85</v>
      </c>
      <c r="B8" s="96">
        <v>3.7</v>
      </c>
      <c r="C8" s="96">
        <v>4.2</v>
      </c>
      <c r="D8" s="97">
        <f t="shared" si="1"/>
        <v>113.5</v>
      </c>
      <c r="E8" s="97">
        <f t="shared" si="0"/>
        <v>0.5</v>
      </c>
      <c r="F8" s="155"/>
      <c r="G8" s="68"/>
    </row>
    <row r="9" spans="1:7" ht="19.5" customHeight="1" x14ac:dyDescent="0.2">
      <c r="A9" s="98" t="s">
        <v>86</v>
      </c>
      <c r="B9" s="169">
        <v>2.5</v>
      </c>
      <c r="C9" s="169">
        <v>3.1</v>
      </c>
      <c r="D9" s="97">
        <f t="shared" si="1"/>
        <v>124</v>
      </c>
      <c r="E9" s="97">
        <f t="shared" si="0"/>
        <v>0.60000000000000009</v>
      </c>
    </row>
    <row r="10" spans="1:7" ht="34.5" x14ac:dyDescent="0.2">
      <c r="A10" s="99" t="s">
        <v>87</v>
      </c>
      <c r="B10" s="199">
        <v>67.3</v>
      </c>
      <c r="C10" s="199">
        <v>74.2</v>
      </c>
      <c r="D10" s="271" t="s">
        <v>169</v>
      </c>
      <c r="E10" s="272"/>
      <c r="F10" s="156"/>
    </row>
    <row r="11" spans="1:7" ht="33" x14ac:dyDescent="0.2">
      <c r="A11" s="100" t="s">
        <v>88</v>
      </c>
      <c r="B11" s="175">
        <v>1</v>
      </c>
      <c r="C11" s="175">
        <v>0.9</v>
      </c>
      <c r="D11" s="101">
        <f t="shared" si="1"/>
        <v>90</v>
      </c>
      <c r="E11" s="177">
        <f t="shared" si="0"/>
        <v>-9.9999999999999978E-2</v>
      </c>
    </row>
    <row r="12" spans="1:7" ht="25.5" customHeight="1" x14ac:dyDescent="0.2">
      <c r="A12" s="102" t="s">
        <v>136</v>
      </c>
      <c r="B12" s="118">
        <v>5</v>
      </c>
      <c r="C12" s="118">
        <v>14</v>
      </c>
      <c r="D12" s="103">
        <f>ROUND(C12/B12*100,1)</f>
        <v>280</v>
      </c>
      <c r="E12" s="119">
        <f t="shared" si="0"/>
        <v>9</v>
      </c>
    </row>
    <row r="13" spans="1:7" ht="21" customHeight="1" x14ac:dyDescent="0.2">
      <c r="A13" s="93" t="s">
        <v>142</v>
      </c>
      <c r="B13" s="118">
        <v>66</v>
      </c>
      <c r="C13" s="118">
        <v>70</v>
      </c>
      <c r="D13" s="94">
        <f>ROUND(C13/B13*100,1)</f>
        <v>106.1</v>
      </c>
      <c r="E13" s="120">
        <f t="shared" si="0"/>
        <v>4</v>
      </c>
    </row>
    <row r="14" spans="1:7" s="195" customFormat="1" ht="19.5" customHeight="1" x14ac:dyDescent="0.2">
      <c r="A14" s="196" t="s">
        <v>89</v>
      </c>
      <c r="B14" s="167">
        <v>11.1</v>
      </c>
      <c r="C14" s="167">
        <v>9.4</v>
      </c>
      <c r="D14" s="271" t="s">
        <v>163</v>
      </c>
      <c r="E14" s="272"/>
      <c r="F14" s="197"/>
    </row>
    <row r="15" spans="1:7" ht="19.5" customHeight="1" x14ac:dyDescent="0.2">
      <c r="A15" s="62" t="s">
        <v>90</v>
      </c>
      <c r="B15" s="87">
        <v>0.7</v>
      </c>
      <c r="C15" s="87">
        <v>0.4</v>
      </c>
      <c r="D15" s="64">
        <f>ROUND(C15/B15*100,1)</f>
        <v>57.1</v>
      </c>
      <c r="E15" s="104">
        <f>C15-B15</f>
        <v>-0.29999999999999993</v>
      </c>
    </row>
    <row r="16" spans="1:7" s="195" customFormat="1" ht="19.5" customHeight="1" x14ac:dyDescent="0.2">
      <c r="A16" s="194" t="s">
        <v>91</v>
      </c>
      <c r="B16" s="168">
        <v>86.7</v>
      </c>
      <c r="C16" s="168">
        <v>73.7</v>
      </c>
      <c r="D16" s="271" t="s">
        <v>164</v>
      </c>
      <c r="E16" s="272"/>
    </row>
    <row r="17" spans="1:6" ht="19.5" customHeight="1" x14ac:dyDescent="0.2">
      <c r="A17" s="95" t="s">
        <v>92</v>
      </c>
      <c r="B17" s="189">
        <v>128</v>
      </c>
      <c r="C17" s="189">
        <v>119</v>
      </c>
      <c r="D17" s="97">
        <f>ROUND(C17/B17*100,1)</f>
        <v>93</v>
      </c>
      <c r="E17" s="200">
        <f>C17-B17</f>
        <v>-9</v>
      </c>
    </row>
    <row r="18" spans="1:6" ht="34.5" customHeight="1" x14ac:dyDescent="0.2">
      <c r="A18" s="105" t="s">
        <v>93</v>
      </c>
      <c r="B18" s="168">
        <v>53.8</v>
      </c>
      <c r="C18" s="168">
        <v>29.2</v>
      </c>
      <c r="D18" s="271" t="s">
        <v>165</v>
      </c>
      <c r="E18" s="272"/>
    </row>
    <row r="19" spans="1:6" ht="19.5" customHeight="1" x14ac:dyDescent="0.2">
      <c r="A19" s="62" t="s">
        <v>94</v>
      </c>
      <c r="B19" s="171">
        <v>0</v>
      </c>
      <c r="C19" s="171">
        <v>0</v>
      </c>
      <c r="D19" s="97" t="e">
        <f>ROUND(C19/B19*100,1)</f>
        <v>#DIV/0!</v>
      </c>
      <c r="E19" s="107">
        <f>C19-B19</f>
        <v>0</v>
      </c>
    </row>
    <row r="20" spans="1:6" ht="37.5" x14ac:dyDescent="0.2">
      <c r="A20" s="108" t="s">
        <v>95</v>
      </c>
      <c r="B20" s="172">
        <v>0.9</v>
      </c>
      <c r="C20" s="172">
        <v>1</v>
      </c>
      <c r="D20" s="109">
        <f t="shared" ref="D20:D25" si="2">ROUND(C20/B20*100,1)</f>
        <v>111.1</v>
      </c>
      <c r="E20" s="109">
        <f t="shared" ref="E20:E25" si="3">C20-B20</f>
        <v>9.9999999999999978E-2</v>
      </c>
    </row>
    <row r="21" spans="1:6" ht="19.5" customHeight="1" x14ac:dyDescent="0.2">
      <c r="A21" s="110" t="s">
        <v>96</v>
      </c>
      <c r="B21" s="173">
        <v>0.9</v>
      </c>
      <c r="C21" s="173">
        <v>1</v>
      </c>
      <c r="D21" s="111">
        <f t="shared" si="2"/>
        <v>111.1</v>
      </c>
      <c r="E21" s="112">
        <f t="shared" si="3"/>
        <v>9.9999999999999978E-2</v>
      </c>
    </row>
    <row r="22" spans="1:6" ht="37.5" x14ac:dyDescent="0.2">
      <c r="A22" s="160" t="s">
        <v>97</v>
      </c>
      <c r="B22" s="174">
        <v>16.100000000000001</v>
      </c>
      <c r="C22" s="174">
        <v>25.1</v>
      </c>
      <c r="D22" s="192">
        <f t="shared" si="2"/>
        <v>155.9</v>
      </c>
      <c r="E22" s="182">
        <f t="shared" si="3"/>
        <v>9</v>
      </c>
    </row>
    <row r="23" spans="1:6" ht="19.5" customHeight="1" x14ac:dyDescent="0.2">
      <c r="A23" s="161" t="s">
        <v>96</v>
      </c>
      <c r="B23" s="174">
        <v>8.6</v>
      </c>
      <c r="C23" s="174">
        <v>9.1</v>
      </c>
      <c r="D23" s="192">
        <f t="shared" si="2"/>
        <v>105.8</v>
      </c>
      <c r="E23" s="182">
        <f t="shared" si="3"/>
        <v>0.5</v>
      </c>
    </row>
    <row r="24" spans="1:6" ht="19.5" customHeight="1" x14ac:dyDescent="0.2">
      <c r="A24" s="62" t="s">
        <v>98</v>
      </c>
      <c r="B24" s="174">
        <v>7.1</v>
      </c>
      <c r="C24" s="174">
        <v>7.6</v>
      </c>
      <c r="D24" s="63">
        <f t="shared" si="2"/>
        <v>107</v>
      </c>
      <c r="E24" s="104">
        <f t="shared" si="3"/>
        <v>0.5</v>
      </c>
    </row>
    <row r="25" spans="1:6" s="195" customFormat="1" ht="19.5" customHeight="1" x14ac:dyDescent="0.2">
      <c r="A25" s="160" t="s">
        <v>99</v>
      </c>
      <c r="B25" s="174">
        <v>0.2</v>
      </c>
      <c r="C25" s="174">
        <v>0.3</v>
      </c>
      <c r="D25" s="227">
        <f t="shared" si="2"/>
        <v>150</v>
      </c>
      <c r="E25" s="228">
        <f t="shared" si="3"/>
        <v>9.9999999999999978E-2</v>
      </c>
    </row>
    <row r="26" spans="1:6" s="195" customFormat="1" ht="19.5" customHeight="1" x14ac:dyDescent="0.2">
      <c r="A26" s="158" t="s">
        <v>100</v>
      </c>
      <c r="B26" s="170">
        <v>1.9</v>
      </c>
      <c r="C26" s="170">
        <v>2.8</v>
      </c>
      <c r="D26" s="273" t="s">
        <v>168</v>
      </c>
      <c r="E26" s="274"/>
    </row>
    <row r="27" spans="1:6" s="195" customFormat="1" ht="37.5" x14ac:dyDescent="0.2">
      <c r="A27" s="160" t="s">
        <v>101</v>
      </c>
      <c r="B27" s="174">
        <v>11</v>
      </c>
      <c r="C27" s="174">
        <v>11.3</v>
      </c>
      <c r="D27" s="273" t="str">
        <f>D26</f>
        <v xml:space="preserve">    -0,9 в.п.</v>
      </c>
      <c r="E27" s="274"/>
      <c r="F27" s="197"/>
    </row>
    <row r="28" spans="1:6" ht="37.5" x14ac:dyDescent="0.2">
      <c r="A28" s="62" t="s">
        <v>102</v>
      </c>
      <c r="B28" s="87">
        <v>2.7</v>
      </c>
      <c r="C28" s="87">
        <v>2.9</v>
      </c>
      <c r="D28" s="63">
        <f>ROUND(C28/B28*100,1)</f>
        <v>107.4</v>
      </c>
      <c r="E28" s="64">
        <f>C28-B28</f>
        <v>0.19999999999999973</v>
      </c>
    </row>
    <row r="29" spans="1:6" s="204" customFormat="1" ht="19.5" customHeight="1" x14ac:dyDescent="0.2">
      <c r="A29" s="205" t="s">
        <v>103</v>
      </c>
      <c r="B29" s="166">
        <v>8.8000000000000007</v>
      </c>
      <c r="C29" s="166">
        <v>9.3000000000000007</v>
      </c>
      <c r="D29" s="206">
        <f>ROUND(C29/B29*100,1)</f>
        <v>105.7</v>
      </c>
      <c r="E29" s="207">
        <f>C29-B29</f>
        <v>0.5</v>
      </c>
    </row>
    <row r="30" spans="1:6" ht="19.5" customHeight="1" x14ac:dyDescent="0.2">
      <c r="A30" s="208" t="s">
        <v>104</v>
      </c>
      <c r="B30" s="209">
        <v>2.5</v>
      </c>
      <c r="C30" s="210">
        <v>2.7</v>
      </c>
      <c r="D30" s="211">
        <f>ROUND(C30/B30*100,1)</f>
        <v>108</v>
      </c>
      <c r="E30" s="212">
        <f>C30-B30</f>
        <v>0.20000000000000018</v>
      </c>
    </row>
    <row r="31" spans="1:6" ht="19.5" customHeight="1" x14ac:dyDescent="0.2">
      <c r="A31" s="158" t="s">
        <v>105</v>
      </c>
      <c r="B31" s="193">
        <v>3.6</v>
      </c>
      <c r="C31" s="193">
        <v>4</v>
      </c>
      <c r="D31" s="192">
        <f>ROUND(C31/B31*100,1)</f>
        <v>111.1</v>
      </c>
      <c r="E31" s="182">
        <f>C31-B31</f>
        <v>0.39999999999999991</v>
      </c>
    </row>
    <row r="32" spans="1:6" ht="19.5" customHeight="1" x14ac:dyDescent="0.2">
      <c r="A32" s="105" t="s">
        <v>106</v>
      </c>
      <c r="B32" s="106">
        <v>41</v>
      </c>
      <c r="C32" s="106">
        <v>43.4</v>
      </c>
      <c r="D32" s="271" t="s">
        <v>161</v>
      </c>
      <c r="E32" s="272"/>
    </row>
    <row r="33" spans="1:5" ht="9" customHeight="1" x14ac:dyDescent="0.2">
      <c r="A33" s="279" t="s">
        <v>64</v>
      </c>
      <c r="B33" s="280"/>
      <c r="C33" s="280"/>
      <c r="D33" s="280"/>
      <c r="E33" s="281"/>
    </row>
    <row r="34" spans="1:5" ht="35.25" customHeight="1" x14ac:dyDescent="0.2">
      <c r="A34" s="282"/>
      <c r="B34" s="283"/>
      <c r="C34" s="283"/>
      <c r="D34" s="283"/>
      <c r="E34" s="284"/>
    </row>
    <row r="35" spans="1:5" ht="12.75" customHeight="1" x14ac:dyDescent="0.2">
      <c r="A35" s="285" t="s">
        <v>0</v>
      </c>
      <c r="B35" s="286" t="s">
        <v>166</v>
      </c>
      <c r="C35" s="286" t="s">
        <v>167</v>
      </c>
      <c r="D35" s="287" t="s">
        <v>1</v>
      </c>
      <c r="E35" s="288"/>
    </row>
    <row r="36" spans="1:5" ht="31.5" customHeight="1" x14ac:dyDescent="0.2">
      <c r="A36" s="285"/>
      <c r="B36" s="286"/>
      <c r="C36" s="286"/>
      <c r="D36" s="153" t="s">
        <v>2</v>
      </c>
      <c r="E36" s="88" t="s">
        <v>4</v>
      </c>
    </row>
    <row r="37" spans="1:5" ht="19.5" customHeight="1" x14ac:dyDescent="0.2">
      <c r="A37" s="95" t="s">
        <v>83</v>
      </c>
      <c r="B37" s="170">
        <v>8.6</v>
      </c>
      <c r="C37" s="170">
        <v>9.1</v>
      </c>
      <c r="D37" s="97">
        <f t="shared" ref="D37:D42" si="4">ROUND(C37/B37*100,1)</f>
        <v>105.8</v>
      </c>
      <c r="E37" s="176">
        <f>C37-B37</f>
        <v>0.5</v>
      </c>
    </row>
    <row r="38" spans="1:5" ht="19.5" customHeight="1" x14ac:dyDescent="0.2">
      <c r="A38" s="95" t="s">
        <v>98</v>
      </c>
      <c r="B38" s="170">
        <v>7.1</v>
      </c>
      <c r="C38" s="170">
        <v>7.6</v>
      </c>
      <c r="D38" s="97">
        <f t="shared" si="4"/>
        <v>107</v>
      </c>
      <c r="E38" s="97">
        <f>C38-B38</f>
        <v>0.5</v>
      </c>
    </row>
    <row r="39" spans="1:5" s="195" customFormat="1" ht="19.5" customHeight="1" x14ac:dyDescent="0.2">
      <c r="A39" s="158" t="s">
        <v>173</v>
      </c>
      <c r="B39" s="189">
        <v>2529</v>
      </c>
      <c r="C39" s="189">
        <v>3233</v>
      </c>
      <c r="D39" s="222">
        <f t="shared" si="4"/>
        <v>127.8</v>
      </c>
      <c r="E39" s="223" t="s">
        <v>174</v>
      </c>
    </row>
    <row r="40" spans="1:5" ht="19.5" customHeight="1" x14ac:dyDescent="0.2">
      <c r="A40" s="113" t="s">
        <v>107</v>
      </c>
      <c r="B40" s="188">
        <v>3</v>
      </c>
      <c r="C40" s="188">
        <v>3.1</v>
      </c>
      <c r="D40" s="97">
        <f t="shared" si="4"/>
        <v>103.3</v>
      </c>
      <c r="E40" s="114">
        <f>C40-B40</f>
        <v>0.10000000000000009</v>
      </c>
    </row>
    <row r="41" spans="1:5" ht="34.5" customHeight="1" x14ac:dyDescent="0.2">
      <c r="A41" s="113" t="s">
        <v>108</v>
      </c>
      <c r="B41" s="188" t="s">
        <v>68</v>
      </c>
      <c r="C41" s="190">
        <v>148</v>
      </c>
      <c r="D41" s="97" t="s">
        <v>68</v>
      </c>
      <c r="E41" s="114" t="s">
        <v>68</v>
      </c>
    </row>
    <row r="42" spans="1:5" ht="19.5" customHeight="1" x14ac:dyDescent="0.2">
      <c r="A42" s="115" t="s">
        <v>109</v>
      </c>
      <c r="B42" s="190">
        <v>5831</v>
      </c>
      <c r="C42" s="190">
        <v>6848</v>
      </c>
      <c r="D42" s="114">
        <f t="shared" si="4"/>
        <v>117.4</v>
      </c>
      <c r="E42" s="116" t="s">
        <v>170</v>
      </c>
    </row>
    <row r="43" spans="1:5" ht="19.5" customHeight="1" x14ac:dyDescent="0.2">
      <c r="A43" s="95" t="s">
        <v>110</v>
      </c>
      <c r="B43" s="191">
        <v>3</v>
      </c>
      <c r="C43" s="191">
        <v>3</v>
      </c>
      <c r="D43" s="277" t="s">
        <v>137</v>
      </c>
      <c r="E43" s="277"/>
    </row>
    <row r="44" spans="1:5" ht="33" customHeight="1" x14ac:dyDescent="0.2">
      <c r="A44" s="278"/>
      <c r="B44" s="278"/>
      <c r="C44" s="278"/>
      <c r="D44" s="278"/>
      <c r="E44" s="278"/>
    </row>
  </sheetData>
  <mergeCells count="21">
    <mergeCell ref="D1:E1"/>
    <mergeCell ref="D43:E43"/>
    <mergeCell ref="A44:E44"/>
    <mergeCell ref="D32:E32"/>
    <mergeCell ref="A33:E34"/>
    <mergeCell ref="A35:A36"/>
    <mergeCell ref="B35:B36"/>
    <mergeCell ref="C35:C36"/>
    <mergeCell ref="D35:E35"/>
    <mergeCell ref="D27:E27"/>
    <mergeCell ref="A2:E2"/>
    <mergeCell ref="A3:E3"/>
    <mergeCell ref="A4:A5"/>
    <mergeCell ref="B4:B5"/>
    <mergeCell ref="C4:C5"/>
    <mergeCell ref="D4:E4"/>
    <mergeCell ref="D10:E10"/>
    <mergeCell ref="D14:E14"/>
    <mergeCell ref="D16:E16"/>
    <mergeCell ref="D18:E18"/>
    <mergeCell ref="D26:E26"/>
  </mergeCells>
  <printOptions horizontalCentered="1"/>
  <pageMargins left="0.27559055118110237" right="0" top="0.39370078740157483" bottom="0" header="0" footer="0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S110"/>
  <sheetViews>
    <sheetView tabSelected="1" view="pageBreakPreview" zoomScale="80" zoomScaleNormal="66" zoomScaleSheetLayoutView="80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BN6" sqref="BN6:BN7"/>
    </sheetView>
  </sheetViews>
  <sheetFormatPr defaultRowHeight="12.75" x14ac:dyDescent="0.2"/>
  <cols>
    <col min="1" max="1" width="19.42578125" style="3" customWidth="1"/>
    <col min="2" max="3" width="10" style="3" customWidth="1"/>
    <col min="4" max="4" width="7.42578125" style="3" customWidth="1"/>
    <col min="5" max="5" width="7.7109375" style="3" bestFit="1" customWidth="1"/>
    <col min="6" max="7" width="8.7109375" style="3" customWidth="1"/>
    <col min="8" max="8" width="6.7109375" style="3" customWidth="1"/>
    <col min="9" max="9" width="7.42578125" style="3" customWidth="1"/>
    <col min="10" max="11" width="9" style="3" customWidth="1"/>
    <col min="12" max="12" width="6" style="3" bestFit="1" customWidth="1"/>
    <col min="13" max="13" width="6.7109375" style="3" bestFit="1" customWidth="1"/>
    <col min="14" max="15" width="8.7109375" style="3" customWidth="1"/>
    <col min="16" max="16" width="6" style="3" bestFit="1" customWidth="1"/>
    <col min="17" max="17" width="6.7109375" style="3" bestFit="1" customWidth="1"/>
    <col min="18" max="20" width="9" style="3" customWidth="1"/>
    <col min="21" max="22" width="8.85546875" style="3" customWidth="1"/>
    <col min="23" max="23" width="7" style="3" customWidth="1"/>
    <col min="24" max="24" width="8.7109375" style="3" customWidth="1"/>
    <col min="25" max="26" width="11.140625" style="3" customWidth="1"/>
    <col min="27" max="27" width="7.5703125" style="3" customWidth="1"/>
    <col min="28" max="28" width="9.7109375" style="3" customWidth="1"/>
    <col min="29" max="30" width="9.28515625" style="3" customWidth="1"/>
    <col min="31" max="31" width="6.28515625" style="3" customWidth="1"/>
    <col min="32" max="32" width="8.28515625" style="3" customWidth="1"/>
    <col min="33" max="34" width="9.7109375" style="3" customWidth="1"/>
    <col min="35" max="35" width="6.7109375" style="3" customWidth="1"/>
    <col min="36" max="36" width="9" style="3" customWidth="1"/>
    <col min="37" max="38" width="10.85546875" style="3" customWidth="1"/>
    <col min="39" max="39" width="8.5703125" style="3" customWidth="1"/>
    <col min="40" max="40" width="9.42578125" style="3" customWidth="1"/>
    <col min="41" max="42" width="10.85546875" style="3" customWidth="1"/>
    <col min="43" max="44" width="8.5703125" style="3" customWidth="1"/>
    <col min="45" max="46" width="11.28515625" style="3" customWidth="1"/>
    <col min="47" max="48" width="9.28515625" style="3" customWidth="1"/>
    <col min="49" max="49" width="8" style="3" customWidth="1"/>
    <col min="50" max="51" width="8.5703125" style="3" customWidth="1"/>
    <col min="52" max="52" width="8.140625" style="3" customWidth="1"/>
    <col min="53" max="53" width="8.5703125" style="3" customWidth="1"/>
    <col min="54" max="54" width="8.42578125" style="3" customWidth="1"/>
    <col min="55" max="55" width="10.28515625" style="3" customWidth="1"/>
    <col min="56" max="56" width="7.85546875" style="3" customWidth="1"/>
    <col min="57" max="58" width="8" style="3" customWidth="1"/>
    <col min="59" max="59" width="7.140625" style="3" customWidth="1"/>
    <col min="60" max="61" width="9.7109375" style="3" customWidth="1"/>
    <col min="62" max="62" width="8.5703125" style="3" customWidth="1"/>
    <col min="63" max="63" width="7.140625" style="3" customWidth="1"/>
    <col min="64" max="64" width="9.5703125" style="3" customWidth="1"/>
    <col min="65" max="66" width="8.42578125" style="3" customWidth="1"/>
    <col min="67" max="67" width="8.7109375" style="3" customWidth="1"/>
    <col min="68" max="68" width="15.140625" style="3" customWidth="1"/>
    <col min="69" max="16384" width="9.140625" style="3"/>
  </cols>
  <sheetData>
    <row r="1" spans="1:71" ht="21.75" customHeight="1" x14ac:dyDescent="0.4">
      <c r="A1" s="329" t="s">
        <v>138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  <c r="BN1" s="327"/>
      <c r="BO1" s="328"/>
      <c r="BP1" s="328"/>
    </row>
    <row r="2" spans="1:71" ht="21.75" customHeight="1" x14ac:dyDescent="0.35">
      <c r="A2" s="332" t="s">
        <v>175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 t="s">
        <v>5</v>
      </c>
      <c r="AK2" s="6"/>
      <c r="AL2" s="6"/>
      <c r="AM2" s="6"/>
      <c r="AN2" s="6"/>
      <c r="AO2" s="5"/>
      <c r="AP2" s="7"/>
      <c r="AQ2" s="5"/>
      <c r="AR2" s="7"/>
      <c r="AS2" s="7"/>
      <c r="AU2" s="7"/>
      <c r="AV2" s="5" t="s">
        <v>5</v>
      </c>
      <c r="AW2" s="8"/>
      <c r="AX2" s="8"/>
      <c r="AY2" s="8"/>
      <c r="AZ2" s="8"/>
      <c r="BA2" s="8"/>
      <c r="BB2" s="5"/>
      <c r="BE2" s="5"/>
      <c r="BK2" s="5"/>
      <c r="BL2" s="5" t="s">
        <v>5</v>
      </c>
      <c r="BP2" s="5" t="s">
        <v>5</v>
      </c>
    </row>
    <row r="3" spans="1:71" ht="11.25" customHeight="1" x14ac:dyDescent="0.2">
      <c r="A3" s="333"/>
      <c r="B3" s="295" t="s">
        <v>81</v>
      </c>
      <c r="C3" s="295"/>
      <c r="D3" s="295"/>
      <c r="E3" s="295"/>
      <c r="F3" s="324" t="s">
        <v>70</v>
      </c>
      <c r="G3" s="325"/>
      <c r="H3" s="325"/>
      <c r="I3" s="326"/>
      <c r="J3" s="297" t="s">
        <v>73</v>
      </c>
      <c r="K3" s="298"/>
      <c r="L3" s="298"/>
      <c r="M3" s="299"/>
      <c r="N3" s="297" t="s">
        <v>74</v>
      </c>
      <c r="O3" s="298"/>
      <c r="P3" s="298"/>
      <c r="Q3" s="299"/>
      <c r="R3" s="297" t="s">
        <v>71</v>
      </c>
      <c r="S3" s="298"/>
      <c r="T3" s="299"/>
      <c r="U3" s="297" t="s">
        <v>75</v>
      </c>
      <c r="V3" s="298"/>
      <c r="W3" s="298"/>
      <c r="X3" s="299"/>
      <c r="Y3" s="297" t="s">
        <v>6</v>
      </c>
      <c r="Z3" s="298"/>
      <c r="AA3" s="298"/>
      <c r="AB3" s="299"/>
      <c r="AC3" s="303" t="s">
        <v>59</v>
      </c>
      <c r="AD3" s="304"/>
      <c r="AE3" s="304"/>
      <c r="AF3" s="304"/>
      <c r="AG3" s="304"/>
      <c r="AH3" s="304"/>
      <c r="AI3" s="304"/>
      <c r="AJ3" s="305"/>
      <c r="AK3" s="297" t="s">
        <v>7</v>
      </c>
      <c r="AL3" s="298"/>
      <c r="AM3" s="298"/>
      <c r="AN3" s="299"/>
      <c r="AO3" s="320" t="s">
        <v>8</v>
      </c>
      <c r="AP3" s="320"/>
      <c r="AQ3" s="320"/>
      <c r="AR3" s="320"/>
      <c r="AS3" s="295" t="s">
        <v>76</v>
      </c>
      <c r="AT3" s="295"/>
      <c r="AU3" s="295"/>
      <c r="AV3" s="295"/>
      <c r="AW3" s="297" t="s">
        <v>82</v>
      </c>
      <c r="AX3" s="298"/>
      <c r="AY3" s="298"/>
      <c r="AZ3" s="299"/>
      <c r="BA3" s="324" t="s">
        <v>69</v>
      </c>
      <c r="BB3" s="325"/>
      <c r="BC3" s="325"/>
      <c r="BD3" s="326"/>
      <c r="BE3" s="308" t="s">
        <v>172</v>
      </c>
      <c r="BF3" s="309"/>
      <c r="BG3" s="310"/>
      <c r="BH3" s="297" t="s">
        <v>78</v>
      </c>
      <c r="BI3" s="298"/>
      <c r="BJ3" s="298"/>
      <c r="BK3" s="298"/>
      <c r="BL3" s="299"/>
      <c r="BM3" s="295" t="s">
        <v>79</v>
      </c>
      <c r="BN3" s="295"/>
      <c r="BO3" s="295"/>
      <c r="BP3" s="295"/>
    </row>
    <row r="4" spans="1:71" ht="38.25" customHeight="1" x14ac:dyDescent="0.2">
      <c r="A4" s="334"/>
      <c r="B4" s="295"/>
      <c r="C4" s="295"/>
      <c r="D4" s="295"/>
      <c r="E4" s="295"/>
      <c r="F4" s="295" t="s">
        <v>72</v>
      </c>
      <c r="G4" s="295"/>
      <c r="H4" s="295"/>
      <c r="I4" s="295"/>
      <c r="J4" s="317"/>
      <c r="K4" s="318"/>
      <c r="L4" s="318"/>
      <c r="M4" s="319"/>
      <c r="N4" s="317"/>
      <c r="O4" s="318"/>
      <c r="P4" s="318"/>
      <c r="Q4" s="319"/>
      <c r="R4" s="317"/>
      <c r="S4" s="318"/>
      <c r="T4" s="319"/>
      <c r="U4" s="317"/>
      <c r="V4" s="318"/>
      <c r="W4" s="318"/>
      <c r="X4" s="319"/>
      <c r="Y4" s="317"/>
      <c r="Z4" s="318"/>
      <c r="AA4" s="318"/>
      <c r="AB4" s="319"/>
      <c r="AC4" s="305" t="s">
        <v>60</v>
      </c>
      <c r="AD4" s="295"/>
      <c r="AE4" s="295"/>
      <c r="AF4" s="295"/>
      <c r="AG4" s="297" t="s">
        <v>61</v>
      </c>
      <c r="AH4" s="298"/>
      <c r="AI4" s="298"/>
      <c r="AJ4" s="299"/>
      <c r="AK4" s="317"/>
      <c r="AL4" s="318"/>
      <c r="AM4" s="318"/>
      <c r="AN4" s="319"/>
      <c r="AO4" s="320"/>
      <c r="AP4" s="320"/>
      <c r="AQ4" s="320"/>
      <c r="AR4" s="320"/>
      <c r="AS4" s="295"/>
      <c r="AT4" s="295"/>
      <c r="AU4" s="295"/>
      <c r="AV4" s="295"/>
      <c r="AW4" s="317"/>
      <c r="AX4" s="318"/>
      <c r="AY4" s="318"/>
      <c r="AZ4" s="319"/>
      <c r="BA4" s="297" t="s">
        <v>77</v>
      </c>
      <c r="BB4" s="298"/>
      <c r="BC4" s="298"/>
      <c r="BD4" s="299"/>
      <c r="BE4" s="311"/>
      <c r="BF4" s="312"/>
      <c r="BG4" s="313"/>
      <c r="BH4" s="300"/>
      <c r="BI4" s="301"/>
      <c r="BJ4" s="301"/>
      <c r="BK4" s="301"/>
      <c r="BL4" s="302"/>
      <c r="BM4" s="295"/>
      <c r="BN4" s="295"/>
      <c r="BO4" s="295"/>
      <c r="BP4" s="295"/>
    </row>
    <row r="5" spans="1:71" ht="33" customHeight="1" x14ac:dyDescent="0.2">
      <c r="A5" s="334"/>
      <c r="B5" s="295"/>
      <c r="C5" s="295"/>
      <c r="D5" s="295"/>
      <c r="E5" s="295"/>
      <c r="F5" s="295"/>
      <c r="G5" s="295"/>
      <c r="H5" s="295"/>
      <c r="I5" s="295"/>
      <c r="J5" s="300"/>
      <c r="K5" s="301"/>
      <c r="L5" s="301"/>
      <c r="M5" s="302"/>
      <c r="N5" s="300"/>
      <c r="O5" s="301"/>
      <c r="P5" s="301"/>
      <c r="Q5" s="302"/>
      <c r="R5" s="300"/>
      <c r="S5" s="301"/>
      <c r="T5" s="302"/>
      <c r="U5" s="300"/>
      <c r="V5" s="301"/>
      <c r="W5" s="301"/>
      <c r="X5" s="302"/>
      <c r="Y5" s="300"/>
      <c r="Z5" s="301"/>
      <c r="AA5" s="301"/>
      <c r="AB5" s="302"/>
      <c r="AC5" s="305"/>
      <c r="AD5" s="295"/>
      <c r="AE5" s="295"/>
      <c r="AF5" s="295"/>
      <c r="AG5" s="300"/>
      <c r="AH5" s="301"/>
      <c r="AI5" s="301"/>
      <c r="AJ5" s="302"/>
      <c r="AK5" s="300"/>
      <c r="AL5" s="301"/>
      <c r="AM5" s="301"/>
      <c r="AN5" s="302"/>
      <c r="AO5" s="320"/>
      <c r="AP5" s="320"/>
      <c r="AQ5" s="320"/>
      <c r="AR5" s="320"/>
      <c r="AS5" s="295"/>
      <c r="AT5" s="295"/>
      <c r="AU5" s="295"/>
      <c r="AV5" s="295"/>
      <c r="AW5" s="300"/>
      <c r="AX5" s="301"/>
      <c r="AY5" s="301"/>
      <c r="AZ5" s="302"/>
      <c r="BA5" s="300"/>
      <c r="BB5" s="301"/>
      <c r="BC5" s="301"/>
      <c r="BD5" s="302"/>
      <c r="BE5" s="314"/>
      <c r="BF5" s="315"/>
      <c r="BG5" s="316"/>
      <c r="BH5" s="303" t="s">
        <v>66</v>
      </c>
      <c r="BI5" s="304"/>
      <c r="BJ5" s="304"/>
      <c r="BK5" s="305"/>
      <c r="BL5" s="198" t="s">
        <v>67</v>
      </c>
      <c r="BM5" s="295"/>
      <c r="BN5" s="295"/>
      <c r="BO5" s="295"/>
      <c r="BP5" s="295"/>
    </row>
    <row r="6" spans="1:71" ht="35.25" customHeight="1" x14ac:dyDescent="0.2">
      <c r="A6" s="334"/>
      <c r="B6" s="307">
        <v>2019</v>
      </c>
      <c r="C6" s="293">
        <v>2020</v>
      </c>
      <c r="D6" s="306" t="s">
        <v>9</v>
      </c>
      <c r="E6" s="306"/>
      <c r="F6" s="307">
        <v>2019</v>
      </c>
      <c r="G6" s="293">
        <v>2020</v>
      </c>
      <c r="H6" s="306" t="s">
        <v>9</v>
      </c>
      <c r="I6" s="306"/>
      <c r="J6" s="307">
        <v>2019</v>
      </c>
      <c r="K6" s="293">
        <v>2020</v>
      </c>
      <c r="L6" s="321" t="s">
        <v>9</v>
      </c>
      <c r="M6" s="322"/>
      <c r="N6" s="307">
        <v>2019</v>
      </c>
      <c r="O6" s="293">
        <v>2020</v>
      </c>
      <c r="P6" s="306" t="s">
        <v>9</v>
      </c>
      <c r="Q6" s="306"/>
      <c r="R6" s="307">
        <v>2019</v>
      </c>
      <c r="S6" s="293">
        <v>2020</v>
      </c>
      <c r="T6" s="330" t="s">
        <v>171</v>
      </c>
      <c r="U6" s="307">
        <v>2019</v>
      </c>
      <c r="V6" s="293">
        <v>2020</v>
      </c>
      <c r="W6" s="323" t="s">
        <v>9</v>
      </c>
      <c r="X6" s="323"/>
      <c r="Y6" s="307">
        <v>2019</v>
      </c>
      <c r="Z6" s="293">
        <v>2020</v>
      </c>
      <c r="AA6" s="306" t="s">
        <v>9</v>
      </c>
      <c r="AB6" s="306"/>
      <c r="AC6" s="307">
        <v>2019</v>
      </c>
      <c r="AD6" s="293">
        <v>2020</v>
      </c>
      <c r="AE6" s="306" t="s">
        <v>9</v>
      </c>
      <c r="AF6" s="306"/>
      <c r="AG6" s="307">
        <v>2019</v>
      </c>
      <c r="AH6" s="293">
        <v>2020</v>
      </c>
      <c r="AI6" s="306" t="s">
        <v>9</v>
      </c>
      <c r="AJ6" s="306"/>
      <c r="AK6" s="307">
        <v>2019</v>
      </c>
      <c r="AL6" s="293">
        <v>2020</v>
      </c>
      <c r="AM6" s="306" t="s">
        <v>9</v>
      </c>
      <c r="AN6" s="306"/>
      <c r="AO6" s="307">
        <v>2019</v>
      </c>
      <c r="AP6" s="293">
        <v>2020</v>
      </c>
      <c r="AQ6" s="306" t="s">
        <v>9</v>
      </c>
      <c r="AR6" s="306"/>
      <c r="AS6" s="307">
        <v>2019</v>
      </c>
      <c r="AT6" s="293">
        <v>2020</v>
      </c>
      <c r="AU6" s="306" t="s">
        <v>9</v>
      </c>
      <c r="AV6" s="306"/>
      <c r="AW6" s="307">
        <v>2019</v>
      </c>
      <c r="AX6" s="293">
        <v>2020</v>
      </c>
      <c r="AY6" s="306" t="s">
        <v>9</v>
      </c>
      <c r="AZ6" s="306"/>
      <c r="BA6" s="307">
        <v>2019</v>
      </c>
      <c r="BB6" s="293">
        <v>2020</v>
      </c>
      <c r="BC6" s="306" t="s">
        <v>9</v>
      </c>
      <c r="BD6" s="306"/>
      <c r="BE6" s="307">
        <v>2019</v>
      </c>
      <c r="BF6" s="293">
        <v>2020</v>
      </c>
      <c r="BG6" s="296" t="s">
        <v>2</v>
      </c>
      <c r="BH6" s="307">
        <v>2019</v>
      </c>
      <c r="BI6" s="293">
        <v>2020</v>
      </c>
      <c r="BJ6" s="306" t="s">
        <v>9</v>
      </c>
      <c r="BK6" s="306"/>
      <c r="BL6" s="293">
        <v>2020</v>
      </c>
      <c r="BM6" s="307">
        <v>2019</v>
      </c>
      <c r="BN6" s="293">
        <v>2020</v>
      </c>
      <c r="BO6" s="306" t="s">
        <v>9</v>
      </c>
      <c r="BP6" s="306"/>
    </row>
    <row r="7" spans="1:71" s="9" customFormat="1" ht="18.75" customHeight="1" x14ac:dyDescent="0.2">
      <c r="A7" s="335"/>
      <c r="B7" s="307"/>
      <c r="C7" s="294"/>
      <c r="D7" s="163" t="s">
        <v>2</v>
      </c>
      <c r="E7" s="163" t="s">
        <v>10</v>
      </c>
      <c r="F7" s="307"/>
      <c r="G7" s="294"/>
      <c r="H7" s="163" t="s">
        <v>2</v>
      </c>
      <c r="I7" s="163" t="s">
        <v>10</v>
      </c>
      <c r="J7" s="307"/>
      <c r="K7" s="294"/>
      <c r="L7" s="163" t="s">
        <v>2</v>
      </c>
      <c r="M7" s="163" t="s">
        <v>10</v>
      </c>
      <c r="N7" s="307"/>
      <c r="O7" s="294"/>
      <c r="P7" s="163" t="s">
        <v>2</v>
      </c>
      <c r="Q7" s="163" t="s">
        <v>10</v>
      </c>
      <c r="R7" s="307"/>
      <c r="S7" s="294"/>
      <c r="T7" s="331"/>
      <c r="U7" s="307"/>
      <c r="V7" s="294"/>
      <c r="W7" s="164" t="s">
        <v>2</v>
      </c>
      <c r="X7" s="164" t="s">
        <v>10</v>
      </c>
      <c r="Y7" s="307"/>
      <c r="Z7" s="294"/>
      <c r="AA7" s="163" t="s">
        <v>2</v>
      </c>
      <c r="AB7" s="163" t="s">
        <v>10</v>
      </c>
      <c r="AC7" s="307"/>
      <c r="AD7" s="294"/>
      <c r="AE7" s="201" t="s">
        <v>2</v>
      </c>
      <c r="AF7" s="201" t="s">
        <v>10</v>
      </c>
      <c r="AG7" s="307"/>
      <c r="AH7" s="294"/>
      <c r="AI7" s="201" t="s">
        <v>2</v>
      </c>
      <c r="AJ7" s="201" t="s">
        <v>10</v>
      </c>
      <c r="AK7" s="307"/>
      <c r="AL7" s="294"/>
      <c r="AM7" s="163" t="s">
        <v>2</v>
      </c>
      <c r="AN7" s="163" t="s">
        <v>10</v>
      </c>
      <c r="AO7" s="307"/>
      <c r="AP7" s="294"/>
      <c r="AQ7" s="163" t="s">
        <v>2</v>
      </c>
      <c r="AR7" s="163" t="s">
        <v>10</v>
      </c>
      <c r="AS7" s="307"/>
      <c r="AT7" s="294"/>
      <c r="AU7" s="163" t="s">
        <v>2</v>
      </c>
      <c r="AV7" s="163" t="s">
        <v>10</v>
      </c>
      <c r="AW7" s="307"/>
      <c r="AX7" s="294"/>
      <c r="AY7" s="163" t="s">
        <v>2</v>
      </c>
      <c r="AZ7" s="163" t="s">
        <v>10</v>
      </c>
      <c r="BA7" s="307"/>
      <c r="BB7" s="294"/>
      <c r="BC7" s="163" t="s">
        <v>2</v>
      </c>
      <c r="BD7" s="163" t="s">
        <v>10</v>
      </c>
      <c r="BE7" s="307"/>
      <c r="BF7" s="294"/>
      <c r="BG7" s="296"/>
      <c r="BH7" s="307"/>
      <c r="BI7" s="294"/>
      <c r="BJ7" s="163" t="s">
        <v>2</v>
      </c>
      <c r="BK7" s="163" t="s">
        <v>10</v>
      </c>
      <c r="BL7" s="294"/>
      <c r="BM7" s="307"/>
      <c r="BN7" s="294"/>
      <c r="BO7" s="162" t="s">
        <v>2</v>
      </c>
      <c r="BP7" s="162" t="s">
        <v>10</v>
      </c>
    </row>
    <row r="8" spans="1:71" ht="12.75" customHeight="1" x14ac:dyDescent="0.2">
      <c r="A8" s="180" t="s">
        <v>11</v>
      </c>
      <c r="B8" s="180">
        <v>1</v>
      </c>
      <c r="C8" s="180">
        <v>2</v>
      </c>
      <c r="D8" s="180">
        <v>3</v>
      </c>
      <c r="E8" s="180">
        <v>4</v>
      </c>
      <c r="F8" s="180">
        <v>5</v>
      </c>
      <c r="G8" s="180">
        <v>6</v>
      </c>
      <c r="H8" s="180">
        <v>7</v>
      </c>
      <c r="I8" s="180">
        <v>8</v>
      </c>
      <c r="J8" s="180">
        <v>9</v>
      </c>
      <c r="K8" s="180">
        <v>10</v>
      </c>
      <c r="L8" s="180">
        <v>11</v>
      </c>
      <c r="M8" s="180">
        <v>12</v>
      </c>
      <c r="N8" s="180">
        <v>13</v>
      </c>
      <c r="O8" s="180">
        <v>14</v>
      </c>
      <c r="P8" s="180">
        <v>15</v>
      </c>
      <c r="Q8" s="180">
        <v>16</v>
      </c>
      <c r="R8" s="180">
        <v>17</v>
      </c>
      <c r="S8" s="180">
        <v>18</v>
      </c>
      <c r="T8" s="180">
        <v>19</v>
      </c>
      <c r="U8" s="180">
        <v>20</v>
      </c>
      <c r="V8" s="180">
        <v>21</v>
      </c>
      <c r="W8" s="180">
        <v>22</v>
      </c>
      <c r="X8" s="180">
        <v>23</v>
      </c>
      <c r="Y8" s="180">
        <v>24</v>
      </c>
      <c r="Z8" s="180">
        <v>25</v>
      </c>
      <c r="AA8" s="180">
        <v>26</v>
      </c>
      <c r="AB8" s="180">
        <v>27</v>
      </c>
      <c r="AC8" s="180">
        <v>28</v>
      </c>
      <c r="AD8" s="180">
        <v>29</v>
      </c>
      <c r="AE8" s="180">
        <v>30</v>
      </c>
      <c r="AF8" s="180">
        <v>31</v>
      </c>
      <c r="AG8" s="180">
        <v>32</v>
      </c>
      <c r="AH8" s="180">
        <v>33</v>
      </c>
      <c r="AI8" s="180">
        <v>34</v>
      </c>
      <c r="AJ8" s="180">
        <v>35</v>
      </c>
      <c r="AK8" s="180">
        <v>36</v>
      </c>
      <c r="AL8" s="180">
        <v>37</v>
      </c>
      <c r="AM8" s="180">
        <v>38</v>
      </c>
      <c r="AN8" s="180">
        <v>39</v>
      </c>
      <c r="AO8" s="180">
        <v>40</v>
      </c>
      <c r="AP8" s="180">
        <v>41</v>
      </c>
      <c r="AQ8" s="180">
        <v>42</v>
      </c>
      <c r="AR8" s="180">
        <v>43</v>
      </c>
      <c r="AS8" s="180">
        <v>44</v>
      </c>
      <c r="AT8" s="180">
        <v>45</v>
      </c>
      <c r="AU8" s="180">
        <v>46</v>
      </c>
      <c r="AV8" s="180">
        <v>47</v>
      </c>
      <c r="AW8" s="180">
        <v>48</v>
      </c>
      <c r="AX8" s="180">
        <v>49</v>
      </c>
      <c r="AY8" s="180">
        <v>50</v>
      </c>
      <c r="AZ8" s="180">
        <v>51</v>
      </c>
      <c r="BA8" s="180">
        <v>52</v>
      </c>
      <c r="BB8" s="180">
        <v>53</v>
      </c>
      <c r="BC8" s="180">
        <v>54</v>
      </c>
      <c r="BD8" s="180">
        <v>55</v>
      </c>
      <c r="BE8" s="180">
        <v>56</v>
      </c>
      <c r="BF8" s="180">
        <v>57</v>
      </c>
      <c r="BG8" s="180">
        <v>58</v>
      </c>
      <c r="BH8" s="180">
        <v>59</v>
      </c>
      <c r="BI8" s="180">
        <v>60</v>
      </c>
      <c r="BJ8" s="180">
        <v>61</v>
      </c>
      <c r="BK8" s="180">
        <v>62</v>
      </c>
      <c r="BL8" s="180">
        <v>63</v>
      </c>
      <c r="BM8" s="180">
        <v>64</v>
      </c>
      <c r="BN8" s="180">
        <v>65</v>
      </c>
      <c r="BO8" s="180">
        <v>66</v>
      </c>
      <c r="BP8" s="180">
        <v>67</v>
      </c>
    </row>
    <row r="9" spans="1:71" s="221" customFormat="1" ht="15.75" x14ac:dyDescent="0.25">
      <c r="A9" s="213" t="s">
        <v>117</v>
      </c>
      <c r="B9" s="214">
        <f>SUM(B10:B27)</f>
        <v>3243</v>
      </c>
      <c r="C9" s="214">
        <f>SUM(C10:C27)</f>
        <v>3569</v>
      </c>
      <c r="D9" s="215">
        <f t="shared" ref="D9:D27" si="0">C9/B9*100</f>
        <v>110.05242059821154</v>
      </c>
      <c r="E9" s="214">
        <f t="shared" ref="E9:E27" si="1">C9-B9</f>
        <v>326</v>
      </c>
      <c r="F9" s="214">
        <f>SUM(F10:F27)</f>
        <v>1357</v>
      </c>
      <c r="G9" s="214">
        <f>SUM(G10:G27)</f>
        <v>1831</v>
      </c>
      <c r="H9" s="215">
        <f t="shared" ref="H9:H27" si="2">G9/F9*100</f>
        <v>134.92999263080324</v>
      </c>
      <c r="I9" s="214">
        <f t="shared" ref="I9:I27" si="3">G9-F9</f>
        <v>474</v>
      </c>
      <c r="J9" s="214">
        <f>SUM(J10:J27)</f>
        <v>3771</v>
      </c>
      <c r="K9" s="214">
        <f>SUM(K10:K27)</f>
        <v>4205</v>
      </c>
      <c r="L9" s="215">
        <f t="shared" ref="L9:L27" si="4">K9/J9*100</f>
        <v>111.5088835852559</v>
      </c>
      <c r="M9" s="214">
        <f t="shared" ref="M9:M27" si="5">K9-J9</f>
        <v>434</v>
      </c>
      <c r="N9" s="214">
        <f>SUM(N10:N27)</f>
        <v>2538</v>
      </c>
      <c r="O9" s="214">
        <f>SUM(O10:O27)</f>
        <v>3122</v>
      </c>
      <c r="P9" s="216">
        <f t="shared" ref="P9:P27" si="6">O9/N9*100</f>
        <v>123.01024428684005</v>
      </c>
      <c r="Q9" s="214">
        <f t="shared" ref="Q9:Q27" si="7">O9-N9</f>
        <v>584</v>
      </c>
      <c r="R9" s="215">
        <v>67.3</v>
      </c>
      <c r="S9" s="215">
        <v>74.2</v>
      </c>
      <c r="T9" s="216">
        <f>S9-R9</f>
        <v>6.9000000000000057</v>
      </c>
      <c r="U9" s="214">
        <f>SUM(U10:U27)</f>
        <v>774</v>
      </c>
      <c r="V9" s="214">
        <f>SUM(V10:V27)</f>
        <v>458</v>
      </c>
      <c r="W9" s="216">
        <f t="shared" ref="W9:W27" si="8">V9/U9*100</f>
        <v>59.173126614987083</v>
      </c>
      <c r="X9" s="214">
        <f t="shared" ref="X9:X27" si="9">V9-U9</f>
        <v>-316</v>
      </c>
      <c r="Y9" s="214">
        <f>SUM(Y10:Y27)</f>
        <v>25171</v>
      </c>
      <c r="Z9" s="214">
        <f>SUM(Z10:Z27)</f>
        <v>21303</v>
      </c>
      <c r="AA9" s="215">
        <f t="shared" ref="AA9:AA27" si="10">Z9/Y9*100</f>
        <v>84.633109530809264</v>
      </c>
      <c r="AB9" s="214">
        <f t="shared" ref="AB9:AB27" si="11">Z9-Y9</f>
        <v>-3868</v>
      </c>
      <c r="AC9" s="214">
        <f>SUM(AC10:AC27)</f>
        <v>10497</v>
      </c>
      <c r="AD9" s="214">
        <f>SUM(AD10:AD27)</f>
        <v>10733</v>
      </c>
      <c r="AE9" s="215">
        <f t="shared" ref="AE9:AE27" si="12">AD9/AC9*100</f>
        <v>102.24826140802135</v>
      </c>
      <c r="AF9" s="214">
        <f t="shared" ref="AF9:AF27" si="13">AD9-AC9</f>
        <v>236</v>
      </c>
      <c r="AG9" s="214">
        <f>SUM(AG10:AG27)</f>
        <v>5789</v>
      </c>
      <c r="AH9" s="214">
        <f>SUM(AH10:AH27)</f>
        <v>3444</v>
      </c>
      <c r="AI9" s="215">
        <f t="shared" ref="AI9:AI27" si="14">AH9/AG9*100</f>
        <v>59.492140266021764</v>
      </c>
      <c r="AJ9" s="214">
        <f t="shared" ref="AJ9:AJ27" si="15">AH9-AG9</f>
        <v>-2345</v>
      </c>
      <c r="AK9" s="214">
        <f>SUM(AK10:AK27)</f>
        <v>988</v>
      </c>
      <c r="AL9" s="214">
        <f>SUM(AL10:AL27)</f>
        <v>1016</v>
      </c>
      <c r="AM9" s="216">
        <f t="shared" ref="AM9:AM27" si="16">AL9/AK9*100</f>
        <v>102.83400809716599</v>
      </c>
      <c r="AN9" s="214">
        <f t="shared" ref="AN9:AN27" si="17">AL9-AK9</f>
        <v>28</v>
      </c>
      <c r="AO9" s="217">
        <f>SUM(AO10:AO27)</f>
        <v>2760</v>
      </c>
      <c r="AP9" s="217">
        <f>SUM(AP10:AP27)</f>
        <v>2998</v>
      </c>
      <c r="AQ9" s="218">
        <f>ROUND(AP9/AO9*100,1)</f>
        <v>108.6</v>
      </c>
      <c r="AR9" s="217">
        <f t="shared" ref="AR9:AR27" si="18">AP9-AO9</f>
        <v>238</v>
      </c>
      <c r="AS9" s="214">
        <f>SUM(AS10:AS27)</f>
        <v>8884</v>
      </c>
      <c r="AT9" s="214">
        <f>SUM(AT10:AT27)</f>
        <v>9393</v>
      </c>
      <c r="AU9" s="216">
        <f t="shared" ref="AU9:AU27" si="19">ROUND(AT9/AS9*100,1)</f>
        <v>105.7</v>
      </c>
      <c r="AV9" s="214">
        <f t="shared" ref="AV9:AV27" si="20">AT9-AS9</f>
        <v>509</v>
      </c>
      <c r="AW9" s="214">
        <f>SUM(AW10:AW27)</f>
        <v>8628</v>
      </c>
      <c r="AX9" s="214">
        <f>SUM(AX10:AX27)</f>
        <v>9111</v>
      </c>
      <c r="AY9" s="216">
        <f t="shared" ref="AY9:AY27" si="21">AX9/AW9*100</f>
        <v>105.5980528511822</v>
      </c>
      <c r="AZ9" s="214">
        <f t="shared" ref="AZ9:AZ27" si="22">AX9-AW9</f>
        <v>483</v>
      </c>
      <c r="BA9" s="214">
        <f>SUM(BA10:BA27)</f>
        <v>7138</v>
      </c>
      <c r="BB9" s="214">
        <f>SUM(BB10:BB27)</f>
        <v>7614</v>
      </c>
      <c r="BC9" s="216">
        <f>BB9/BA9*100</f>
        <v>106.6685346035304</v>
      </c>
      <c r="BD9" s="214">
        <f t="shared" ref="BD9:BD27" si="23">BB9-BA9</f>
        <v>476</v>
      </c>
      <c r="BE9" s="336">
        <v>2528.7800000000002</v>
      </c>
      <c r="BF9" s="337">
        <v>3233.48</v>
      </c>
      <c r="BG9" s="219">
        <f>BF9/BE9*100</f>
        <v>127.8671928756159</v>
      </c>
      <c r="BH9" s="214">
        <f>SUM(BH10:BH27)</f>
        <v>3097</v>
      </c>
      <c r="BI9" s="214">
        <f>SUM(BI10:BI27)</f>
        <v>3114</v>
      </c>
      <c r="BJ9" s="216">
        <f>BI9/BH9*100</f>
        <v>100.54891830804004</v>
      </c>
      <c r="BK9" s="214">
        <f>BI9-BH9</f>
        <v>17</v>
      </c>
      <c r="BL9" s="214">
        <f>SUM(BL10:BL27)</f>
        <v>148</v>
      </c>
      <c r="BM9" s="214">
        <v>5831</v>
      </c>
      <c r="BN9" s="214">
        <v>6848</v>
      </c>
      <c r="BO9" s="215">
        <f>ROUND(BN9/BM9*100,1)</f>
        <v>117.4</v>
      </c>
      <c r="BP9" s="214">
        <f>BN9-BM9</f>
        <v>1017</v>
      </c>
      <c r="BQ9" s="220"/>
      <c r="BR9" s="220"/>
      <c r="BS9" s="220"/>
    </row>
    <row r="10" spans="1:71" s="129" customFormat="1" ht="16.5" customHeight="1" x14ac:dyDescent="0.25">
      <c r="A10" s="131" t="s">
        <v>118</v>
      </c>
      <c r="B10" s="15">
        <v>232</v>
      </c>
      <c r="C10" s="56">
        <v>240</v>
      </c>
      <c r="D10" s="11">
        <f t="shared" si="0"/>
        <v>103.44827586206897</v>
      </c>
      <c r="E10" s="10">
        <f t="shared" si="1"/>
        <v>8</v>
      </c>
      <c r="F10" s="15">
        <v>77</v>
      </c>
      <c r="G10" s="15">
        <v>103</v>
      </c>
      <c r="H10" s="11">
        <f t="shared" si="2"/>
        <v>133.76623376623377</v>
      </c>
      <c r="I10" s="10">
        <f t="shared" si="3"/>
        <v>26</v>
      </c>
      <c r="J10" s="15">
        <v>153</v>
      </c>
      <c r="K10" s="15">
        <v>190</v>
      </c>
      <c r="L10" s="11">
        <f t="shared" si="4"/>
        <v>124.18300653594771</v>
      </c>
      <c r="M10" s="10">
        <f t="shared" si="5"/>
        <v>37</v>
      </c>
      <c r="N10" s="15">
        <v>82</v>
      </c>
      <c r="O10" s="15">
        <v>100</v>
      </c>
      <c r="P10" s="12">
        <f t="shared" si="6"/>
        <v>121.95121951219512</v>
      </c>
      <c r="Q10" s="130">
        <f t="shared" si="7"/>
        <v>18</v>
      </c>
      <c r="R10" s="11">
        <v>53.6</v>
      </c>
      <c r="S10" s="11">
        <v>52.6</v>
      </c>
      <c r="T10" s="12">
        <f t="shared" ref="T10:T27" si="24">S10-R10</f>
        <v>-1</v>
      </c>
      <c r="U10" s="15">
        <v>68</v>
      </c>
      <c r="V10" s="15">
        <v>51</v>
      </c>
      <c r="W10" s="12">
        <f t="shared" si="8"/>
        <v>75</v>
      </c>
      <c r="X10" s="10">
        <f t="shared" si="9"/>
        <v>-17</v>
      </c>
      <c r="Y10" s="15">
        <v>1303</v>
      </c>
      <c r="Z10" s="181">
        <v>924</v>
      </c>
      <c r="AA10" s="11">
        <f t="shared" si="10"/>
        <v>70.913277052954712</v>
      </c>
      <c r="AB10" s="10">
        <f t="shared" si="11"/>
        <v>-379</v>
      </c>
      <c r="AC10" s="15">
        <v>679</v>
      </c>
      <c r="AD10" s="181">
        <v>719</v>
      </c>
      <c r="AE10" s="11">
        <f t="shared" si="12"/>
        <v>105.89101620029456</v>
      </c>
      <c r="AF10" s="10">
        <f t="shared" si="13"/>
        <v>40</v>
      </c>
      <c r="AG10" s="15">
        <v>362</v>
      </c>
      <c r="AH10" s="181">
        <v>89</v>
      </c>
      <c r="AI10" s="11">
        <f t="shared" si="14"/>
        <v>24.585635359116022</v>
      </c>
      <c r="AJ10" s="10">
        <f t="shared" si="15"/>
        <v>-273</v>
      </c>
      <c r="AK10" s="15">
        <v>102</v>
      </c>
      <c r="AL10" s="15">
        <v>60</v>
      </c>
      <c r="AM10" s="12">
        <f t="shared" si="16"/>
        <v>58.82352941176471</v>
      </c>
      <c r="AN10" s="10">
        <f t="shared" si="17"/>
        <v>-42</v>
      </c>
      <c r="AO10" s="16">
        <v>123</v>
      </c>
      <c r="AP10" s="16">
        <v>128</v>
      </c>
      <c r="AQ10" s="14">
        <f t="shared" ref="AQ10:AQ27" si="25">ROUND(AP10/AO10*100,1)</f>
        <v>104.1</v>
      </c>
      <c r="AR10" s="13">
        <f t="shared" si="18"/>
        <v>5</v>
      </c>
      <c r="AS10" s="178">
        <v>219</v>
      </c>
      <c r="AT10" s="15">
        <v>221</v>
      </c>
      <c r="AU10" s="12">
        <f t="shared" si="19"/>
        <v>100.9</v>
      </c>
      <c r="AV10" s="10">
        <f t="shared" si="20"/>
        <v>2</v>
      </c>
      <c r="AW10" s="15">
        <v>581</v>
      </c>
      <c r="AX10" s="15">
        <v>585</v>
      </c>
      <c r="AY10" s="12">
        <f t="shared" si="21"/>
        <v>100.68846815834766</v>
      </c>
      <c r="AZ10" s="10">
        <f t="shared" si="22"/>
        <v>4</v>
      </c>
      <c r="BA10" s="15">
        <v>533</v>
      </c>
      <c r="BB10" s="15">
        <v>528</v>
      </c>
      <c r="BC10" s="12">
        <f t="shared" ref="BC10:BC27" si="26">BB10/BA10*100</f>
        <v>99.061913696060031</v>
      </c>
      <c r="BD10" s="10">
        <f t="shared" si="23"/>
        <v>-5</v>
      </c>
      <c r="BE10" s="338">
        <v>2779.0836653386455</v>
      </c>
      <c r="BF10" s="338">
        <v>3440.7407407407409</v>
      </c>
      <c r="BG10" s="152">
        <f>BF10/BE10*100</f>
        <v>123.80846189175341</v>
      </c>
      <c r="BH10" s="15">
        <v>49</v>
      </c>
      <c r="BI10" s="15">
        <v>30</v>
      </c>
      <c r="BJ10" s="12">
        <f t="shared" ref="BJ10:BJ27" si="27">BI10/BH10*100</f>
        <v>61.224489795918366</v>
      </c>
      <c r="BK10" s="10">
        <f t="shared" ref="BK10:BK27" si="28">BI10-BH10</f>
        <v>-19</v>
      </c>
      <c r="BL10" s="10">
        <v>5</v>
      </c>
      <c r="BM10" s="15">
        <v>6871.99</v>
      </c>
      <c r="BN10" s="15">
        <v>7926.67</v>
      </c>
      <c r="BO10" s="11">
        <f t="shared" ref="BO10:BO27" si="29">ROUND(BN10/BM10*100,1)</f>
        <v>115.3</v>
      </c>
      <c r="BP10" s="10">
        <f t="shared" ref="BP10:BP27" si="30">BN10-BM10</f>
        <v>1054.6800000000003</v>
      </c>
      <c r="BQ10" s="159"/>
      <c r="BR10" s="159"/>
      <c r="BS10" s="159"/>
    </row>
    <row r="11" spans="1:71" s="129" customFormat="1" ht="16.5" customHeight="1" x14ac:dyDescent="0.25">
      <c r="A11" s="132" t="s">
        <v>119</v>
      </c>
      <c r="B11" s="15">
        <v>90</v>
      </c>
      <c r="C11" s="56">
        <v>79</v>
      </c>
      <c r="D11" s="122">
        <f t="shared" si="0"/>
        <v>87.777777777777771</v>
      </c>
      <c r="E11" s="121">
        <f t="shared" si="1"/>
        <v>-11</v>
      </c>
      <c r="F11" s="15">
        <v>29</v>
      </c>
      <c r="G11" s="15">
        <v>44</v>
      </c>
      <c r="H11" s="122">
        <f t="shared" si="2"/>
        <v>151.72413793103448</v>
      </c>
      <c r="I11" s="121">
        <f t="shared" si="3"/>
        <v>15</v>
      </c>
      <c r="J11" s="15">
        <v>92</v>
      </c>
      <c r="K11" s="15">
        <v>88</v>
      </c>
      <c r="L11" s="122">
        <f t="shared" si="4"/>
        <v>95.652173913043484</v>
      </c>
      <c r="M11" s="121">
        <f t="shared" si="5"/>
        <v>-4</v>
      </c>
      <c r="N11" s="15">
        <v>66</v>
      </c>
      <c r="O11" s="15">
        <v>72</v>
      </c>
      <c r="P11" s="123">
        <f t="shared" si="6"/>
        <v>109.09090909090908</v>
      </c>
      <c r="Q11" s="128">
        <f t="shared" si="7"/>
        <v>6</v>
      </c>
      <c r="R11" s="11">
        <v>71.7</v>
      </c>
      <c r="S11" s="11">
        <v>81.8</v>
      </c>
      <c r="T11" s="123">
        <f t="shared" si="24"/>
        <v>10.099999999999994</v>
      </c>
      <c r="U11" s="15">
        <v>51</v>
      </c>
      <c r="V11" s="15">
        <v>43</v>
      </c>
      <c r="W11" s="123">
        <f t="shared" si="8"/>
        <v>84.313725490196077</v>
      </c>
      <c r="X11" s="121">
        <f t="shared" si="9"/>
        <v>-8</v>
      </c>
      <c r="Y11" s="127">
        <v>722</v>
      </c>
      <c r="Z11" s="179">
        <v>561</v>
      </c>
      <c r="AA11" s="122">
        <f t="shared" si="10"/>
        <v>77.70083102493075</v>
      </c>
      <c r="AB11" s="121">
        <f t="shared" si="11"/>
        <v>-161</v>
      </c>
      <c r="AC11" s="127">
        <v>362</v>
      </c>
      <c r="AD11" s="179">
        <v>263</v>
      </c>
      <c r="AE11" s="122">
        <f t="shared" si="12"/>
        <v>72.651933701657455</v>
      </c>
      <c r="AF11" s="121">
        <f t="shared" si="13"/>
        <v>-99</v>
      </c>
      <c r="AG11" s="127">
        <v>98</v>
      </c>
      <c r="AH11" s="179">
        <v>60</v>
      </c>
      <c r="AI11" s="122">
        <f t="shared" si="14"/>
        <v>61.224489795918366</v>
      </c>
      <c r="AJ11" s="121">
        <f t="shared" si="15"/>
        <v>-38</v>
      </c>
      <c r="AK11" s="15">
        <v>33</v>
      </c>
      <c r="AL11" s="15">
        <v>38</v>
      </c>
      <c r="AM11" s="123">
        <f t="shared" si="16"/>
        <v>115.15151515151516</v>
      </c>
      <c r="AN11" s="121">
        <f t="shared" si="17"/>
        <v>5</v>
      </c>
      <c r="AO11" s="16">
        <v>49</v>
      </c>
      <c r="AP11" s="16">
        <v>54</v>
      </c>
      <c r="AQ11" s="125">
        <f t="shared" si="25"/>
        <v>110.2</v>
      </c>
      <c r="AR11" s="124">
        <f t="shared" si="18"/>
        <v>5</v>
      </c>
      <c r="AS11" s="178">
        <v>115</v>
      </c>
      <c r="AT11" s="15">
        <v>106</v>
      </c>
      <c r="AU11" s="123">
        <f t="shared" si="19"/>
        <v>92.2</v>
      </c>
      <c r="AV11" s="121">
        <f t="shared" si="20"/>
        <v>-9</v>
      </c>
      <c r="AW11" s="15">
        <v>310</v>
      </c>
      <c r="AX11" s="15">
        <v>215</v>
      </c>
      <c r="AY11" s="123">
        <f t="shared" si="21"/>
        <v>69.354838709677423</v>
      </c>
      <c r="AZ11" s="121">
        <f t="shared" si="22"/>
        <v>-95</v>
      </c>
      <c r="BA11" s="15">
        <v>277</v>
      </c>
      <c r="BB11" s="15">
        <v>186</v>
      </c>
      <c r="BC11" s="123">
        <f t="shared" si="26"/>
        <v>67.148014440433215</v>
      </c>
      <c r="BD11" s="121">
        <f t="shared" si="23"/>
        <v>-91</v>
      </c>
      <c r="BE11" s="338">
        <v>2236.0139860139861</v>
      </c>
      <c r="BF11" s="338">
        <v>3364.705882352941</v>
      </c>
      <c r="BG11" s="152">
        <f t="shared" ref="BG11:BG27" si="31">BF11/BE11*100</f>
        <v>150.47785494182034</v>
      </c>
      <c r="BH11" s="127">
        <v>26</v>
      </c>
      <c r="BI11" s="127">
        <v>22</v>
      </c>
      <c r="BJ11" s="12">
        <f t="shared" si="27"/>
        <v>84.615384615384613</v>
      </c>
      <c r="BK11" s="10">
        <f t="shared" si="28"/>
        <v>-4</v>
      </c>
      <c r="BL11" s="121">
        <v>25</v>
      </c>
      <c r="BM11" s="15">
        <v>6272.86</v>
      </c>
      <c r="BN11" s="15">
        <v>6699.73</v>
      </c>
      <c r="BO11" s="122">
        <f t="shared" si="29"/>
        <v>106.8</v>
      </c>
      <c r="BP11" s="121">
        <f t="shared" si="30"/>
        <v>426.86999999999989</v>
      </c>
      <c r="BQ11" s="159"/>
      <c r="BR11" s="159"/>
      <c r="BS11" s="159"/>
    </row>
    <row r="12" spans="1:71" s="129" customFormat="1" ht="16.5" customHeight="1" x14ac:dyDescent="0.25">
      <c r="A12" s="131" t="s">
        <v>120</v>
      </c>
      <c r="B12" s="15">
        <v>59</v>
      </c>
      <c r="C12" s="56">
        <v>79</v>
      </c>
      <c r="D12" s="122">
        <f t="shared" si="0"/>
        <v>133.89830508474577</v>
      </c>
      <c r="E12" s="121">
        <f t="shared" si="1"/>
        <v>20</v>
      </c>
      <c r="F12" s="15">
        <v>26</v>
      </c>
      <c r="G12" s="15">
        <v>48</v>
      </c>
      <c r="H12" s="122">
        <f t="shared" si="2"/>
        <v>184.61538461538461</v>
      </c>
      <c r="I12" s="121">
        <f t="shared" si="3"/>
        <v>22</v>
      </c>
      <c r="J12" s="15">
        <v>70</v>
      </c>
      <c r="K12" s="15">
        <v>127</v>
      </c>
      <c r="L12" s="11">
        <f t="shared" si="4"/>
        <v>181.42857142857142</v>
      </c>
      <c r="M12" s="10">
        <f t="shared" si="5"/>
        <v>57</v>
      </c>
      <c r="N12" s="15">
        <v>41</v>
      </c>
      <c r="O12" s="15">
        <v>97</v>
      </c>
      <c r="P12" s="12">
        <f t="shared" si="6"/>
        <v>236.58536585365852</v>
      </c>
      <c r="Q12" s="130">
        <f t="shared" si="7"/>
        <v>56</v>
      </c>
      <c r="R12" s="11">
        <v>58.6</v>
      </c>
      <c r="S12" s="11">
        <v>76.400000000000006</v>
      </c>
      <c r="T12" s="123">
        <f t="shared" si="24"/>
        <v>17.800000000000004</v>
      </c>
      <c r="U12" s="15">
        <v>9</v>
      </c>
      <c r="V12" s="15">
        <v>4</v>
      </c>
      <c r="W12" s="12">
        <f t="shared" si="8"/>
        <v>44.444444444444443</v>
      </c>
      <c r="X12" s="10">
        <f t="shared" si="9"/>
        <v>-5</v>
      </c>
      <c r="Y12" s="15">
        <v>886</v>
      </c>
      <c r="Z12" s="179">
        <v>725</v>
      </c>
      <c r="AA12" s="11">
        <f t="shared" si="10"/>
        <v>81.828442437923258</v>
      </c>
      <c r="AB12" s="10">
        <f t="shared" si="11"/>
        <v>-161</v>
      </c>
      <c r="AC12" s="15">
        <v>209</v>
      </c>
      <c r="AD12" s="179">
        <v>214</v>
      </c>
      <c r="AE12" s="11">
        <f t="shared" si="12"/>
        <v>102.39234449760765</v>
      </c>
      <c r="AF12" s="10">
        <f t="shared" si="13"/>
        <v>5</v>
      </c>
      <c r="AG12" s="15">
        <v>339</v>
      </c>
      <c r="AH12" s="179">
        <v>97</v>
      </c>
      <c r="AI12" s="11">
        <f t="shared" si="14"/>
        <v>28.613569321533923</v>
      </c>
      <c r="AJ12" s="10">
        <f t="shared" si="15"/>
        <v>-242</v>
      </c>
      <c r="AK12" s="15">
        <v>28</v>
      </c>
      <c r="AL12" s="15">
        <v>6</v>
      </c>
      <c r="AM12" s="12">
        <f t="shared" si="16"/>
        <v>21.428571428571427</v>
      </c>
      <c r="AN12" s="10">
        <f t="shared" si="17"/>
        <v>-22</v>
      </c>
      <c r="AO12" s="16">
        <v>65</v>
      </c>
      <c r="AP12" s="16">
        <v>96</v>
      </c>
      <c r="AQ12" s="14">
        <f t="shared" si="25"/>
        <v>147.69999999999999</v>
      </c>
      <c r="AR12" s="13">
        <f t="shared" si="18"/>
        <v>31</v>
      </c>
      <c r="AS12" s="178">
        <v>94</v>
      </c>
      <c r="AT12" s="15">
        <v>151</v>
      </c>
      <c r="AU12" s="12">
        <f t="shared" si="19"/>
        <v>160.6</v>
      </c>
      <c r="AV12" s="10">
        <f t="shared" si="20"/>
        <v>57</v>
      </c>
      <c r="AW12" s="15">
        <v>163</v>
      </c>
      <c r="AX12" s="15">
        <v>165</v>
      </c>
      <c r="AY12" s="12">
        <f t="shared" si="21"/>
        <v>101.22699386503066</v>
      </c>
      <c r="AZ12" s="10">
        <f t="shared" si="22"/>
        <v>2</v>
      </c>
      <c r="BA12" s="15">
        <v>138</v>
      </c>
      <c r="BB12" s="15">
        <v>139</v>
      </c>
      <c r="BC12" s="12">
        <f t="shared" si="26"/>
        <v>100.72463768115942</v>
      </c>
      <c r="BD12" s="10">
        <f t="shared" si="23"/>
        <v>1</v>
      </c>
      <c r="BE12" s="338">
        <v>2088.6666666666665</v>
      </c>
      <c r="BF12" s="338">
        <v>2931.2977099236641</v>
      </c>
      <c r="BG12" s="152">
        <f t="shared" si="31"/>
        <v>140.34301196570368</v>
      </c>
      <c r="BH12" s="15">
        <v>21</v>
      </c>
      <c r="BI12" s="15">
        <v>21</v>
      </c>
      <c r="BJ12" s="12">
        <f t="shared" si="27"/>
        <v>100</v>
      </c>
      <c r="BK12" s="10">
        <f t="shared" si="28"/>
        <v>0</v>
      </c>
      <c r="BL12" s="121">
        <v>5</v>
      </c>
      <c r="BM12" s="15">
        <v>6251.12</v>
      </c>
      <c r="BN12" s="15">
        <v>5369.09</v>
      </c>
      <c r="BO12" s="122">
        <f t="shared" si="29"/>
        <v>85.9</v>
      </c>
      <c r="BP12" s="121">
        <f t="shared" si="30"/>
        <v>-882.02999999999975</v>
      </c>
      <c r="BQ12" s="159"/>
      <c r="BR12" s="159"/>
      <c r="BS12" s="159"/>
    </row>
    <row r="13" spans="1:71" s="126" customFormat="1" ht="16.5" customHeight="1" x14ac:dyDescent="0.25">
      <c r="A13" s="131" t="s">
        <v>121</v>
      </c>
      <c r="B13" s="15">
        <v>212</v>
      </c>
      <c r="C13" s="56">
        <v>165</v>
      </c>
      <c r="D13" s="122">
        <f t="shared" si="0"/>
        <v>77.830188679245282</v>
      </c>
      <c r="E13" s="121">
        <f t="shared" si="1"/>
        <v>-47</v>
      </c>
      <c r="F13" s="15">
        <v>64</v>
      </c>
      <c r="G13" s="15">
        <v>94</v>
      </c>
      <c r="H13" s="122">
        <f t="shared" si="2"/>
        <v>146.875</v>
      </c>
      <c r="I13" s="121">
        <f t="shared" si="3"/>
        <v>30</v>
      </c>
      <c r="J13" s="15">
        <v>192</v>
      </c>
      <c r="K13" s="15">
        <v>267</v>
      </c>
      <c r="L13" s="11">
        <f t="shared" si="4"/>
        <v>139.0625</v>
      </c>
      <c r="M13" s="10">
        <f t="shared" si="5"/>
        <v>75</v>
      </c>
      <c r="N13" s="15">
        <v>127</v>
      </c>
      <c r="O13" s="15">
        <v>205</v>
      </c>
      <c r="P13" s="12">
        <f t="shared" si="6"/>
        <v>161.41732283464566</v>
      </c>
      <c r="Q13" s="130">
        <f t="shared" si="7"/>
        <v>78</v>
      </c>
      <c r="R13" s="11">
        <v>66.099999999999994</v>
      </c>
      <c r="S13" s="11">
        <v>76.8</v>
      </c>
      <c r="T13" s="123">
        <f t="shared" si="24"/>
        <v>10.700000000000003</v>
      </c>
      <c r="U13" s="15">
        <v>75</v>
      </c>
      <c r="V13" s="15">
        <v>21</v>
      </c>
      <c r="W13" s="12">
        <f t="shared" si="8"/>
        <v>28.000000000000004</v>
      </c>
      <c r="X13" s="10">
        <f t="shared" si="9"/>
        <v>-54</v>
      </c>
      <c r="Y13" s="15">
        <v>1180</v>
      </c>
      <c r="Z13" s="179">
        <v>935</v>
      </c>
      <c r="AA13" s="11">
        <f t="shared" si="10"/>
        <v>79.237288135593218</v>
      </c>
      <c r="AB13" s="10">
        <f t="shared" si="11"/>
        <v>-245</v>
      </c>
      <c r="AC13" s="15">
        <v>597</v>
      </c>
      <c r="AD13" s="179">
        <v>541</v>
      </c>
      <c r="AE13" s="11">
        <f t="shared" si="12"/>
        <v>90.619765494137354</v>
      </c>
      <c r="AF13" s="10">
        <f t="shared" si="13"/>
        <v>-56</v>
      </c>
      <c r="AG13" s="15">
        <v>154</v>
      </c>
      <c r="AH13" s="179">
        <v>45</v>
      </c>
      <c r="AI13" s="11">
        <f t="shared" si="14"/>
        <v>29.220779220779221</v>
      </c>
      <c r="AJ13" s="10">
        <f t="shared" si="15"/>
        <v>-109</v>
      </c>
      <c r="AK13" s="15">
        <v>37</v>
      </c>
      <c r="AL13" s="15">
        <v>50</v>
      </c>
      <c r="AM13" s="12">
        <f t="shared" si="16"/>
        <v>135.13513513513513</v>
      </c>
      <c r="AN13" s="10">
        <f t="shared" si="17"/>
        <v>13</v>
      </c>
      <c r="AO13" s="16">
        <v>105</v>
      </c>
      <c r="AP13" s="16">
        <v>149</v>
      </c>
      <c r="AQ13" s="14">
        <f t="shared" si="25"/>
        <v>141.9</v>
      </c>
      <c r="AR13" s="13">
        <f t="shared" si="18"/>
        <v>44</v>
      </c>
      <c r="AS13" s="178">
        <v>261</v>
      </c>
      <c r="AT13" s="15">
        <v>302</v>
      </c>
      <c r="AU13" s="12">
        <f t="shared" si="19"/>
        <v>115.7</v>
      </c>
      <c r="AV13" s="10">
        <f t="shared" si="20"/>
        <v>41</v>
      </c>
      <c r="AW13" s="15">
        <v>549</v>
      </c>
      <c r="AX13" s="15">
        <v>465</v>
      </c>
      <c r="AY13" s="12">
        <f t="shared" si="21"/>
        <v>84.699453551912569</v>
      </c>
      <c r="AZ13" s="10">
        <f t="shared" si="22"/>
        <v>-84</v>
      </c>
      <c r="BA13" s="15">
        <v>480</v>
      </c>
      <c r="BB13" s="15">
        <v>387</v>
      </c>
      <c r="BC13" s="12">
        <f t="shared" si="26"/>
        <v>80.625</v>
      </c>
      <c r="BD13" s="10">
        <f t="shared" si="23"/>
        <v>-93</v>
      </c>
      <c r="BE13" s="338">
        <v>2257.319587628866</v>
      </c>
      <c r="BF13" s="338">
        <v>3163.7305699481867</v>
      </c>
      <c r="BG13" s="152">
        <f t="shared" si="31"/>
        <v>140.15430456931591</v>
      </c>
      <c r="BH13" s="15">
        <v>69</v>
      </c>
      <c r="BI13" s="15">
        <v>32</v>
      </c>
      <c r="BJ13" s="12">
        <f t="shared" si="27"/>
        <v>46.376811594202898</v>
      </c>
      <c r="BK13" s="10">
        <f t="shared" si="28"/>
        <v>-37</v>
      </c>
      <c r="BL13" s="121">
        <v>2</v>
      </c>
      <c r="BM13" s="15">
        <v>6216.86</v>
      </c>
      <c r="BN13" s="15">
        <v>7048.41</v>
      </c>
      <c r="BO13" s="122">
        <f t="shared" si="29"/>
        <v>113.4</v>
      </c>
      <c r="BP13" s="121">
        <f t="shared" si="30"/>
        <v>831.55000000000018</v>
      </c>
      <c r="BQ13" s="159"/>
      <c r="BR13" s="159"/>
      <c r="BS13" s="159"/>
    </row>
    <row r="14" spans="1:71" s="129" customFormat="1" ht="16.5" customHeight="1" x14ac:dyDescent="0.25">
      <c r="A14" s="131" t="s">
        <v>122</v>
      </c>
      <c r="B14" s="15">
        <v>80</v>
      </c>
      <c r="C14" s="56">
        <v>68</v>
      </c>
      <c r="D14" s="122">
        <f t="shared" si="0"/>
        <v>85</v>
      </c>
      <c r="E14" s="121">
        <f t="shared" si="1"/>
        <v>-12</v>
      </c>
      <c r="F14" s="15">
        <v>17</v>
      </c>
      <c r="G14" s="15">
        <v>28</v>
      </c>
      <c r="H14" s="122">
        <f t="shared" si="2"/>
        <v>164.70588235294116</v>
      </c>
      <c r="I14" s="121">
        <f t="shared" si="3"/>
        <v>11</v>
      </c>
      <c r="J14" s="15">
        <v>100</v>
      </c>
      <c r="K14" s="15">
        <v>74</v>
      </c>
      <c r="L14" s="11">
        <f t="shared" si="4"/>
        <v>74</v>
      </c>
      <c r="M14" s="10">
        <f t="shared" si="5"/>
        <v>-26</v>
      </c>
      <c r="N14" s="15">
        <v>78</v>
      </c>
      <c r="O14" s="15">
        <v>60</v>
      </c>
      <c r="P14" s="12">
        <f t="shared" si="6"/>
        <v>76.923076923076934</v>
      </c>
      <c r="Q14" s="130">
        <f t="shared" si="7"/>
        <v>-18</v>
      </c>
      <c r="R14" s="11">
        <v>78</v>
      </c>
      <c r="S14" s="11">
        <v>81.099999999999994</v>
      </c>
      <c r="T14" s="123">
        <f t="shared" si="24"/>
        <v>3.0999999999999943</v>
      </c>
      <c r="U14" s="15">
        <v>27</v>
      </c>
      <c r="V14" s="15">
        <v>21</v>
      </c>
      <c r="W14" s="12">
        <f t="shared" si="8"/>
        <v>77.777777777777786</v>
      </c>
      <c r="X14" s="10">
        <f t="shared" si="9"/>
        <v>-6</v>
      </c>
      <c r="Y14" s="15">
        <v>670</v>
      </c>
      <c r="Z14" s="179">
        <v>483</v>
      </c>
      <c r="AA14" s="11">
        <f t="shared" si="10"/>
        <v>72.089552238805965</v>
      </c>
      <c r="AB14" s="10">
        <f t="shared" si="11"/>
        <v>-187</v>
      </c>
      <c r="AC14" s="15">
        <v>260</v>
      </c>
      <c r="AD14" s="179">
        <v>269</v>
      </c>
      <c r="AE14" s="11">
        <f t="shared" si="12"/>
        <v>103.46153846153847</v>
      </c>
      <c r="AF14" s="10">
        <f t="shared" si="13"/>
        <v>9</v>
      </c>
      <c r="AG14" s="15">
        <v>44</v>
      </c>
      <c r="AH14" s="179">
        <v>25</v>
      </c>
      <c r="AI14" s="11">
        <f t="shared" si="14"/>
        <v>56.81818181818182</v>
      </c>
      <c r="AJ14" s="10">
        <f t="shared" si="15"/>
        <v>-19</v>
      </c>
      <c r="AK14" s="15">
        <v>36</v>
      </c>
      <c r="AL14" s="15">
        <v>46</v>
      </c>
      <c r="AM14" s="12">
        <f t="shared" si="16"/>
        <v>127.77777777777777</v>
      </c>
      <c r="AN14" s="10">
        <f t="shared" si="17"/>
        <v>10</v>
      </c>
      <c r="AO14" s="16">
        <v>46</v>
      </c>
      <c r="AP14" s="16">
        <v>58</v>
      </c>
      <c r="AQ14" s="14">
        <f t="shared" si="25"/>
        <v>126.1</v>
      </c>
      <c r="AR14" s="13">
        <f t="shared" si="18"/>
        <v>12</v>
      </c>
      <c r="AS14" s="178">
        <v>136</v>
      </c>
      <c r="AT14" s="15">
        <v>138</v>
      </c>
      <c r="AU14" s="12">
        <f t="shared" si="19"/>
        <v>101.5</v>
      </c>
      <c r="AV14" s="10">
        <f t="shared" si="20"/>
        <v>2</v>
      </c>
      <c r="AW14" s="15">
        <v>225</v>
      </c>
      <c r="AX14" s="15">
        <v>239</v>
      </c>
      <c r="AY14" s="12">
        <f t="shared" si="21"/>
        <v>106.22222222222221</v>
      </c>
      <c r="AZ14" s="10">
        <f t="shared" si="22"/>
        <v>14</v>
      </c>
      <c r="BA14" s="15">
        <v>214</v>
      </c>
      <c r="BB14" s="15">
        <v>217</v>
      </c>
      <c r="BC14" s="12">
        <f t="shared" si="26"/>
        <v>101.4018691588785</v>
      </c>
      <c r="BD14" s="10">
        <f t="shared" si="23"/>
        <v>3</v>
      </c>
      <c r="BE14" s="338">
        <v>3252.8301886792451</v>
      </c>
      <c r="BF14" s="338">
        <v>3661.6113744075828</v>
      </c>
      <c r="BG14" s="152">
        <f t="shared" si="31"/>
        <v>112.56693900440946</v>
      </c>
      <c r="BH14" s="15">
        <v>38</v>
      </c>
      <c r="BI14" s="15">
        <v>59</v>
      </c>
      <c r="BJ14" s="12">
        <f t="shared" si="27"/>
        <v>155.26315789473685</v>
      </c>
      <c r="BK14" s="10">
        <f t="shared" si="28"/>
        <v>21</v>
      </c>
      <c r="BL14" s="121">
        <v>1</v>
      </c>
      <c r="BM14" s="15">
        <v>6141</v>
      </c>
      <c r="BN14" s="15">
        <v>6831.29</v>
      </c>
      <c r="BO14" s="122">
        <f t="shared" si="29"/>
        <v>111.2</v>
      </c>
      <c r="BP14" s="121">
        <f t="shared" si="30"/>
        <v>690.29</v>
      </c>
      <c r="BQ14" s="159"/>
      <c r="BR14" s="159"/>
      <c r="BS14" s="159"/>
    </row>
    <row r="15" spans="1:71" s="129" customFormat="1" ht="16.5" customHeight="1" x14ac:dyDescent="0.25">
      <c r="A15" s="131" t="s">
        <v>123</v>
      </c>
      <c r="B15" s="15">
        <v>81</v>
      </c>
      <c r="C15" s="56">
        <v>190</v>
      </c>
      <c r="D15" s="122">
        <f t="shared" si="0"/>
        <v>234.56790123456793</v>
      </c>
      <c r="E15" s="121">
        <f t="shared" si="1"/>
        <v>109</v>
      </c>
      <c r="F15" s="15">
        <v>29</v>
      </c>
      <c r="G15" s="15">
        <v>100</v>
      </c>
      <c r="H15" s="122">
        <f t="shared" si="2"/>
        <v>344.82758620689651</v>
      </c>
      <c r="I15" s="121">
        <f t="shared" si="3"/>
        <v>71</v>
      </c>
      <c r="J15" s="15">
        <v>227</v>
      </c>
      <c r="K15" s="15">
        <v>235</v>
      </c>
      <c r="L15" s="11">
        <f t="shared" si="4"/>
        <v>103.52422907488987</v>
      </c>
      <c r="M15" s="10">
        <f t="shared" si="5"/>
        <v>8</v>
      </c>
      <c r="N15" s="15">
        <v>190</v>
      </c>
      <c r="O15" s="15">
        <v>187</v>
      </c>
      <c r="P15" s="12">
        <f t="shared" si="6"/>
        <v>98.421052631578945</v>
      </c>
      <c r="Q15" s="130">
        <f t="shared" si="7"/>
        <v>-3</v>
      </c>
      <c r="R15" s="11">
        <v>83.7</v>
      </c>
      <c r="S15" s="11">
        <v>79.599999999999994</v>
      </c>
      <c r="T15" s="123">
        <f t="shared" si="24"/>
        <v>-4.1000000000000085</v>
      </c>
      <c r="U15" s="15">
        <v>43</v>
      </c>
      <c r="V15" s="15">
        <v>47</v>
      </c>
      <c r="W15" s="12">
        <f t="shared" si="8"/>
        <v>109.30232558139534</v>
      </c>
      <c r="X15" s="10">
        <f t="shared" si="9"/>
        <v>4</v>
      </c>
      <c r="Y15" s="15">
        <v>991</v>
      </c>
      <c r="Z15" s="179">
        <v>1183</v>
      </c>
      <c r="AA15" s="11">
        <f t="shared" si="10"/>
        <v>119.37436932391523</v>
      </c>
      <c r="AB15" s="10">
        <f t="shared" si="11"/>
        <v>192</v>
      </c>
      <c r="AC15" s="15">
        <v>295</v>
      </c>
      <c r="AD15" s="179">
        <v>551</v>
      </c>
      <c r="AE15" s="11">
        <f t="shared" si="12"/>
        <v>186.77966101694915</v>
      </c>
      <c r="AF15" s="10">
        <f t="shared" si="13"/>
        <v>256</v>
      </c>
      <c r="AG15" s="15">
        <v>153</v>
      </c>
      <c r="AH15" s="179">
        <v>129</v>
      </c>
      <c r="AI15" s="11">
        <f t="shared" si="14"/>
        <v>84.313725490196077</v>
      </c>
      <c r="AJ15" s="10">
        <f t="shared" si="15"/>
        <v>-24</v>
      </c>
      <c r="AK15" s="15">
        <v>25</v>
      </c>
      <c r="AL15" s="15">
        <v>37</v>
      </c>
      <c r="AM15" s="12">
        <f t="shared" si="16"/>
        <v>148</v>
      </c>
      <c r="AN15" s="10">
        <f t="shared" si="17"/>
        <v>12</v>
      </c>
      <c r="AO15" s="16">
        <v>187</v>
      </c>
      <c r="AP15" s="16">
        <v>192</v>
      </c>
      <c r="AQ15" s="14">
        <f t="shared" si="25"/>
        <v>102.7</v>
      </c>
      <c r="AR15" s="13">
        <f t="shared" si="18"/>
        <v>5</v>
      </c>
      <c r="AS15" s="178">
        <v>547</v>
      </c>
      <c r="AT15" s="15">
        <v>478</v>
      </c>
      <c r="AU15" s="12">
        <f t="shared" si="19"/>
        <v>87.4</v>
      </c>
      <c r="AV15" s="10">
        <f t="shared" si="20"/>
        <v>-69</v>
      </c>
      <c r="AW15" s="15">
        <v>267</v>
      </c>
      <c r="AX15" s="15">
        <v>475</v>
      </c>
      <c r="AY15" s="12">
        <f t="shared" si="21"/>
        <v>177.90262172284642</v>
      </c>
      <c r="AZ15" s="10">
        <f t="shared" si="22"/>
        <v>208</v>
      </c>
      <c r="BA15" s="15">
        <v>226</v>
      </c>
      <c r="BB15" s="15">
        <v>396</v>
      </c>
      <c r="BC15" s="12">
        <f t="shared" si="26"/>
        <v>175.22123893805309</v>
      </c>
      <c r="BD15" s="10">
        <f t="shared" si="23"/>
        <v>170</v>
      </c>
      <c r="BE15" s="338">
        <v>3098.2905982905982</v>
      </c>
      <c r="BF15" s="338">
        <v>4071.7877094972068</v>
      </c>
      <c r="BG15" s="152">
        <f t="shared" si="31"/>
        <v>131.4204584858409</v>
      </c>
      <c r="BH15" s="15">
        <v>254</v>
      </c>
      <c r="BI15" s="15">
        <v>229</v>
      </c>
      <c r="BJ15" s="12">
        <f t="shared" si="27"/>
        <v>90.157480314960623</v>
      </c>
      <c r="BK15" s="10">
        <f t="shared" si="28"/>
        <v>-25</v>
      </c>
      <c r="BL15" s="121">
        <v>4</v>
      </c>
      <c r="BM15" s="15">
        <v>6043.86</v>
      </c>
      <c r="BN15" s="15">
        <v>7150.81</v>
      </c>
      <c r="BO15" s="122">
        <f t="shared" si="29"/>
        <v>118.3</v>
      </c>
      <c r="BP15" s="121">
        <f t="shared" si="30"/>
        <v>1106.9500000000007</v>
      </c>
      <c r="BQ15" s="159"/>
      <c r="BR15" s="159"/>
      <c r="BS15" s="159"/>
    </row>
    <row r="16" spans="1:71" s="129" customFormat="1" ht="16.5" customHeight="1" x14ac:dyDescent="0.25">
      <c r="A16" s="131" t="s">
        <v>124</v>
      </c>
      <c r="B16" s="15">
        <v>81</v>
      </c>
      <c r="C16" s="56">
        <v>123</v>
      </c>
      <c r="D16" s="122">
        <f t="shared" si="0"/>
        <v>151.85185185185185</v>
      </c>
      <c r="E16" s="121">
        <f t="shared" si="1"/>
        <v>42</v>
      </c>
      <c r="F16" s="15">
        <v>28</v>
      </c>
      <c r="G16" s="15">
        <v>99</v>
      </c>
      <c r="H16" s="122">
        <f t="shared" si="2"/>
        <v>353.57142857142856</v>
      </c>
      <c r="I16" s="121">
        <f t="shared" si="3"/>
        <v>71</v>
      </c>
      <c r="J16" s="15">
        <v>55</v>
      </c>
      <c r="K16" s="15">
        <v>87</v>
      </c>
      <c r="L16" s="11">
        <f t="shared" si="4"/>
        <v>158.18181818181819</v>
      </c>
      <c r="M16" s="10">
        <f t="shared" si="5"/>
        <v>32</v>
      </c>
      <c r="N16" s="15">
        <v>41</v>
      </c>
      <c r="O16" s="15">
        <v>69</v>
      </c>
      <c r="P16" s="12">
        <f t="shared" si="6"/>
        <v>168.29268292682926</v>
      </c>
      <c r="Q16" s="130">
        <f t="shared" si="7"/>
        <v>28</v>
      </c>
      <c r="R16" s="11">
        <v>74.5</v>
      </c>
      <c r="S16" s="11">
        <v>79.3</v>
      </c>
      <c r="T16" s="123">
        <f t="shared" si="24"/>
        <v>4.7999999999999972</v>
      </c>
      <c r="U16" s="15">
        <v>8</v>
      </c>
      <c r="V16" s="15">
        <v>1</v>
      </c>
      <c r="W16" s="12">
        <f t="shared" si="8"/>
        <v>12.5</v>
      </c>
      <c r="X16" s="10">
        <f t="shared" si="9"/>
        <v>-7</v>
      </c>
      <c r="Y16" s="15">
        <v>711</v>
      </c>
      <c r="Z16" s="179">
        <v>517</v>
      </c>
      <c r="AA16" s="11">
        <f t="shared" si="10"/>
        <v>72.714486638537267</v>
      </c>
      <c r="AB16" s="10">
        <f t="shared" si="11"/>
        <v>-194</v>
      </c>
      <c r="AC16" s="15">
        <v>214</v>
      </c>
      <c r="AD16" s="179">
        <v>275</v>
      </c>
      <c r="AE16" s="11">
        <f t="shared" si="12"/>
        <v>128.50467289719626</v>
      </c>
      <c r="AF16" s="10">
        <f t="shared" si="13"/>
        <v>61</v>
      </c>
      <c r="AG16" s="15">
        <v>260</v>
      </c>
      <c r="AH16" s="179">
        <v>77</v>
      </c>
      <c r="AI16" s="11">
        <f t="shared" si="14"/>
        <v>29.615384615384617</v>
      </c>
      <c r="AJ16" s="10">
        <f t="shared" si="15"/>
        <v>-183</v>
      </c>
      <c r="AK16" s="15">
        <v>7</v>
      </c>
      <c r="AL16" s="15">
        <v>4</v>
      </c>
      <c r="AM16" s="12">
        <f t="shared" si="16"/>
        <v>57.142857142857139</v>
      </c>
      <c r="AN16" s="10">
        <f t="shared" si="17"/>
        <v>-3</v>
      </c>
      <c r="AO16" s="16">
        <v>49</v>
      </c>
      <c r="AP16" s="16">
        <v>56</v>
      </c>
      <c r="AQ16" s="14">
        <f t="shared" si="25"/>
        <v>114.3</v>
      </c>
      <c r="AR16" s="13">
        <f t="shared" si="18"/>
        <v>7</v>
      </c>
      <c r="AS16" s="178">
        <v>84</v>
      </c>
      <c r="AT16" s="15">
        <v>98</v>
      </c>
      <c r="AU16" s="12">
        <f t="shared" si="19"/>
        <v>116.7</v>
      </c>
      <c r="AV16" s="10">
        <f t="shared" si="20"/>
        <v>14</v>
      </c>
      <c r="AW16" s="15">
        <v>179</v>
      </c>
      <c r="AX16" s="15">
        <v>232</v>
      </c>
      <c r="AY16" s="12">
        <f t="shared" si="21"/>
        <v>129.60893854748602</v>
      </c>
      <c r="AZ16" s="10">
        <f t="shared" si="22"/>
        <v>53</v>
      </c>
      <c r="BA16" s="15">
        <v>156</v>
      </c>
      <c r="BB16" s="15">
        <v>155</v>
      </c>
      <c r="BC16" s="12">
        <f t="shared" si="26"/>
        <v>99.358974358974365</v>
      </c>
      <c r="BD16" s="10">
        <f t="shared" si="23"/>
        <v>-1</v>
      </c>
      <c r="BE16" s="338">
        <v>2753.6912751677851</v>
      </c>
      <c r="BF16" s="338">
        <v>2544.516129032258</v>
      </c>
      <c r="BG16" s="152">
        <f t="shared" si="31"/>
        <v>92.403827254644526</v>
      </c>
      <c r="BH16" s="15">
        <v>26</v>
      </c>
      <c r="BI16" s="15">
        <v>13</v>
      </c>
      <c r="BJ16" s="12">
        <f t="shared" si="27"/>
        <v>50</v>
      </c>
      <c r="BK16" s="10">
        <f t="shared" si="28"/>
        <v>-13</v>
      </c>
      <c r="BL16" s="121">
        <v>3</v>
      </c>
      <c r="BM16" s="15">
        <v>5816.29</v>
      </c>
      <c r="BN16" s="15">
        <v>6005.77</v>
      </c>
      <c r="BO16" s="122">
        <f t="shared" si="29"/>
        <v>103.3</v>
      </c>
      <c r="BP16" s="121">
        <f t="shared" si="30"/>
        <v>189.48000000000047</v>
      </c>
      <c r="BQ16" s="159"/>
      <c r="BR16" s="159"/>
      <c r="BS16" s="159"/>
    </row>
    <row r="17" spans="1:71" s="129" customFormat="1" ht="16.5" customHeight="1" x14ac:dyDescent="0.25">
      <c r="A17" s="131" t="s">
        <v>125</v>
      </c>
      <c r="B17" s="15">
        <v>122</v>
      </c>
      <c r="C17" s="56">
        <v>139</v>
      </c>
      <c r="D17" s="122">
        <f t="shared" si="0"/>
        <v>113.9344262295082</v>
      </c>
      <c r="E17" s="121">
        <f t="shared" si="1"/>
        <v>17</v>
      </c>
      <c r="F17" s="15">
        <v>53</v>
      </c>
      <c r="G17" s="15">
        <v>63</v>
      </c>
      <c r="H17" s="122">
        <f t="shared" si="2"/>
        <v>118.86792452830188</v>
      </c>
      <c r="I17" s="121">
        <f t="shared" si="3"/>
        <v>10</v>
      </c>
      <c r="J17" s="15">
        <v>131</v>
      </c>
      <c r="K17" s="15">
        <v>138</v>
      </c>
      <c r="L17" s="11">
        <f t="shared" si="4"/>
        <v>105.34351145038168</v>
      </c>
      <c r="M17" s="10">
        <f t="shared" si="5"/>
        <v>7</v>
      </c>
      <c r="N17" s="15">
        <v>89</v>
      </c>
      <c r="O17" s="15">
        <v>93</v>
      </c>
      <c r="P17" s="12">
        <f t="shared" si="6"/>
        <v>104.49438202247192</v>
      </c>
      <c r="Q17" s="130">
        <f t="shared" si="7"/>
        <v>4</v>
      </c>
      <c r="R17" s="11">
        <v>67.900000000000006</v>
      </c>
      <c r="S17" s="11">
        <v>67.400000000000006</v>
      </c>
      <c r="T17" s="123">
        <f t="shared" si="24"/>
        <v>-0.5</v>
      </c>
      <c r="U17" s="15">
        <v>19</v>
      </c>
      <c r="V17" s="15">
        <v>29</v>
      </c>
      <c r="W17" s="12">
        <f t="shared" si="8"/>
        <v>152.63157894736844</v>
      </c>
      <c r="X17" s="10">
        <f t="shared" si="9"/>
        <v>10</v>
      </c>
      <c r="Y17" s="15">
        <v>994</v>
      </c>
      <c r="Z17" s="179">
        <v>606</v>
      </c>
      <c r="AA17" s="11">
        <f t="shared" si="10"/>
        <v>60.965794768611673</v>
      </c>
      <c r="AB17" s="10">
        <f t="shared" si="11"/>
        <v>-388</v>
      </c>
      <c r="AC17" s="15">
        <v>404</v>
      </c>
      <c r="AD17" s="179">
        <v>386</v>
      </c>
      <c r="AE17" s="11">
        <f t="shared" si="12"/>
        <v>95.544554455445535</v>
      </c>
      <c r="AF17" s="10">
        <f t="shared" si="13"/>
        <v>-18</v>
      </c>
      <c r="AG17" s="15">
        <v>228</v>
      </c>
      <c r="AH17" s="179">
        <v>50</v>
      </c>
      <c r="AI17" s="11">
        <f t="shared" si="14"/>
        <v>21.929824561403507</v>
      </c>
      <c r="AJ17" s="10">
        <f t="shared" si="15"/>
        <v>-178</v>
      </c>
      <c r="AK17" s="15">
        <v>34</v>
      </c>
      <c r="AL17" s="15">
        <v>34</v>
      </c>
      <c r="AM17" s="12">
        <f t="shared" si="16"/>
        <v>100</v>
      </c>
      <c r="AN17" s="10">
        <f t="shared" si="17"/>
        <v>0</v>
      </c>
      <c r="AO17" s="16">
        <v>105</v>
      </c>
      <c r="AP17" s="16">
        <v>106</v>
      </c>
      <c r="AQ17" s="14">
        <f t="shared" si="25"/>
        <v>101</v>
      </c>
      <c r="AR17" s="13">
        <f t="shared" si="18"/>
        <v>1</v>
      </c>
      <c r="AS17" s="178">
        <v>195</v>
      </c>
      <c r="AT17" s="15">
        <v>218</v>
      </c>
      <c r="AU17" s="12">
        <f t="shared" si="19"/>
        <v>111.8</v>
      </c>
      <c r="AV17" s="10">
        <f t="shared" si="20"/>
        <v>23</v>
      </c>
      <c r="AW17" s="15">
        <v>317</v>
      </c>
      <c r="AX17" s="15">
        <v>343</v>
      </c>
      <c r="AY17" s="12">
        <f t="shared" si="21"/>
        <v>108.20189274447949</v>
      </c>
      <c r="AZ17" s="10">
        <f t="shared" si="22"/>
        <v>26</v>
      </c>
      <c r="BA17" s="15">
        <v>259</v>
      </c>
      <c r="BB17" s="15">
        <v>293</v>
      </c>
      <c r="BC17" s="12">
        <f t="shared" si="26"/>
        <v>113.12741312741312</v>
      </c>
      <c r="BD17" s="10">
        <f t="shared" si="23"/>
        <v>34</v>
      </c>
      <c r="BE17" s="338">
        <v>2184.8148148148148</v>
      </c>
      <c r="BF17" s="338">
        <v>2769.090909090909</v>
      </c>
      <c r="BG17" s="152">
        <f t="shared" si="31"/>
        <v>126.74259119419315</v>
      </c>
      <c r="BH17" s="15">
        <v>58</v>
      </c>
      <c r="BI17" s="15">
        <v>69</v>
      </c>
      <c r="BJ17" s="12">
        <f t="shared" si="27"/>
        <v>118.96551724137932</v>
      </c>
      <c r="BK17" s="10">
        <f t="shared" si="28"/>
        <v>11</v>
      </c>
      <c r="BL17" s="121">
        <v>1</v>
      </c>
      <c r="BM17" s="15">
        <v>5559.07</v>
      </c>
      <c r="BN17" s="15">
        <v>6435.33</v>
      </c>
      <c r="BO17" s="122">
        <f t="shared" si="29"/>
        <v>115.8</v>
      </c>
      <c r="BP17" s="121">
        <f t="shared" si="30"/>
        <v>876.26000000000022</v>
      </c>
      <c r="BQ17" s="159"/>
      <c r="BR17" s="159"/>
      <c r="BS17" s="159"/>
    </row>
    <row r="18" spans="1:71" s="129" customFormat="1" ht="16.5" customHeight="1" x14ac:dyDescent="0.25">
      <c r="A18" s="131" t="s">
        <v>126</v>
      </c>
      <c r="B18" s="15">
        <v>112</v>
      </c>
      <c r="C18" s="56">
        <v>203</v>
      </c>
      <c r="D18" s="122">
        <f t="shared" si="0"/>
        <v>181.25</v>
      </c>
      <c r="E18" s="121">
        <f t="shared" si="1"/>
        <v>91</v>
      </c>
      <c r="F18" s="15">
        <v>30</v>
      </c>
      <c r="G18" s="15">
        <v>123</v>
      </c>
      <c r="H18" s="122">
        <f t="shared" si="2"/>
        <v>409.99999999999994</v>
      </c>
      <c r="I18" s="121">
        <f t="shared" si="3"/>
        <v>93</v>
      </c>
      <c r="J18" s="15">
        <v>104</v>
      </c>
      <c r="K18" s="15">
        <v>217</v>
      </c>
      <c r="L18" s="11">
        <f t="shared" si="4"/>
        <v>208.65384615384616</v>
      </c>
      <c r="M18" s="10">
        <f t="shared" si="5"/>
        <v>113</v>
      </c>
      <c r="N18" s="15">
        <v>79</v>
      </c>
      <c r="O18" s="15">
        <v>175</v>
      </c>
      <c r="P18" s="12">
        <f t="shared" si="6"/>
        <v>221.51898734177215</v>
      </c>
      <c r="Q18" s="130">
        <f t="shared" si="7"/>
        <v>96</v>
      </c>
      <c r="R18" s="11">
        <v>76</v>
      </c>
      <c r="S18" s="11">
        <v>80.599999999999994</v>
      </c>
      <c r="T18" s="123">
        <f t="shared" si="24"/>
        <v>4.5999999999999943</v>
      </c>
      <c r="U18" s="15">
        <v>43</v>
      </c>
      <c r="V18" s="15">
        <v>11</v>
      </c>
      <c r="W18" s="12">
        <f t="shared" si="8"/>
        <v>25.581395348837212</v>
      </c>
      <c r="X18" s="10">
        <f t="shared" si="9"/>
        <v>-32</v>
      </c>
      <c r="Y18" s="15">
        <v>934</v>
      </c>
      <c r="Z18" s="179">
        <v>913</v>
      </c>
      <c r="AA18" s="11">
        <f t="shared" si="10"/>
        <v>97.751605995717355</v>
      </c>
      <c r="AB18" s="10">
        <f t="shared" si="11"/>
        <v>-21</v>
      </c>
      <c r="AC18" s="15">
        <v>309</v>
      </c>
      <c r="AD18" s="179">
        <v>424</v>
      </c>
      <c r="AE18" s="11">
        <f t="shared" si="12"/>
        <v>137.2168284789644</v>
      </c>
      <c r="AF18" s="10">
        <f t="shared" si="13"/>
        <v>115</v>
      </c>
      <c r="AG18" s="15">
        <v>262</v>
      </c>
      <c r="AH18" s="179">
        <v>113</v>
      </c>
      <c r="AI18" s="11">
        <f t="shared" si="14"/>
        <v>43.12977099236641</v>
      </c>
      <c r="AJ18" s="10">
        <f t="shared" si="15"/>
        <v>-149</v>
      </c>
      <c r="AK18" s="15">
        <v>21</v>
      </c>
      <c r="AL18" s="15">
        <v>14</v>
      </c>
      <c r="AM18" s="12">
        <f t="shared" si="16"/>
        <v>66.666666666666657</v>
      </c>
      <c r="AN18" s="10">
        <f t="shared" si="17"/>
        <v>-7</v>
      </c>
      <c r="AO18" s="16">
        <v>73</v>
      </c>
      <c r="AP18" s="16">
        <v>138</v>
      </c>
      <c r="AQ18" s="14">
        <f t="shared" si="25"/>
        <v>189</v>
      </c>
      <c r="AR18" s="13">
        <f t="shared" si="18"/>
        <v>65</v>
      </c>
      <c r="AS18" s="178">
        <v>197</v>
      </c>
      <c r="AT18" s="15">
        <v>267</v>
      </c>
      <c r="AU18" s="12">
        <f t="shared" si="19"/>
        <v>135.5</v>
      </c>
      <c r="AV18" s="10">
        <f t="shared" si="20"/>
        <v>70</v>
      </c>
      <c r="AW18" s="15">
        <v>264</v>
      </c>
      <c r="AX18" s="15">
        <v>367</v>
      </c>
      <c r="AY18" s="12">
        <f t="shared" si="21"/>
        <v>139.0151515151515</v>
      </c>
      <c r="AZ18" s="10">
        <f t="shared" si="22"/>
        <v>103</v>
      </c>
      <c r="BA18" s="15">
        <v>230</v>
      </c>
      <c r="BB18" s="15">
        <v>290</v>
      </c>
      <c r="BC18" s="12">
        <f t="shared" si="26"/>
        <v>126.08695652173914</v>
      </c>
      <c r="BD18" s="10">
        <f t="shared" si="23"/>
        <v>60</v>
      </c>
      <c r="BE18" s="338">
        <v>2580.1556420233464</v>
      </c>
      <c r="BF18" s="338">
        <v>3012.0300751879699</v>
      </c>
      <c r="BG18" s="152">
        <f t="shared" si="31"/>
        <v>116.73830935353766</v>
      </c>
      <c r="BH18" s="15">
        <v>89</v>
      </c>
      <c r="BI18" s="15">
        <v>44</v>
      </c>
      <c r="BJ18" s="12">
        <f t="shared" si="27"/>
        <v>49.438202247191008</v>
      </c>
      <c r="BK18" s="10">
        <f t="shared" si="28"/>
        <v>-45</v>
      </c>
      <c r="BL18" s="121">
        <v>4</v>
      </c>
      <c r="BM18" s="15">
        <v>5548.29</v>
      </c>
      <c r="BN18" s="15">
        <v>6554.39</v>
      </c>
      <c r="BO18" s="122">
        <f t="shared" si="29"/>
        <v>118.1</v>
      </c>
      <c r="BP18" s="121">
        <f t="shared" si="30"/>
        <v>1006.1000000000004</v>
      </c>
      <c r="BQ18" s="159"/>
      <c r="BR18" s="159"/>
      <c r="BS18" s="159"/>
    </row>
    <row r="19" spans="1:71" s="129" customFormat="1" ht="16.5" customHeight="1" x14ac:dyDescent="0.25">
      <c r="A19" s="131" t="s">
        <v>127</v>
      </c>
      <c r="B19" s="15">
        <v>92</v>
      </c>
      <c r="C19" s="56">
        <v>147</v>
      </c>
      <c r="D19" s="122">
        <f t="shared" si="0"/>
        <v>159.78260869565219</v>
      </c>
      <c r="E19" s="121">
        <f t="shared" si="1"/>
        <v>55</v>
      </c>
      <c r="F19" s="15">
        <v>39</v>
      </c>
      <c r="G19" s="15">
        <v>80</v>
      </c>
      <c r="H19" s="122">
        <f t="shared" si="2"/>
        <v>205.12820512820511</v>
      </c>
      <c r="I19" s="121">
        <f t="shared" si="3"/>
        <v>41</v>
      </c>
      <c r="J19" s="15">
        <v>83</v>
      </c>
      <c r="K19" s="15">
        <v>158</v>
      </c>
      <c r="L19" s="11">
        <f t="shared" si="4"/>
        <v>190.36144578313252</v>
      </c>
      <c r="M19" s="10">
        <f t="shared" si="5"/>
        <v>75</v>
      </c>
      <c r="N19" s="15">
        <v>45</v>
      </c>
      <c r="O19" s="15">
        <v>115</v>
      </c>
      <c r="P19" s="12">
        <f t="shared" si="6"/>
        <v>255.55555555555554</v>
      </c>
      <c r="Q19" s="130">
        <f t="shared" si="7"/>
        <v>70</v>
      </c>
      <c r="R19" s="11">
        <v>54.2</v>
      </c>
      <c r="S19" s="11">
        <v>72.8</v>
      </c>
      <c r="T19" s="123">
        <f t="shared" si="24"/>
        <v>18.599999999999994</v>
      </c>
      <c r="U19" s="15">
        <v>22</v>
      </c>
      <c r="V19" s="15">
        <v>10</v>
      </c>
      <c r="W19" s="12">
        <f t="shared" si="8"/>
        <v>45.454545454545453</v>
      </c>
      <c r="X19" s="10">
        <f t="shared" si="9"/>
        <v>-12</v>
      </c>
      <c r="Y19" s="15">
        <v>734</v>
      </c>
      <c r="Z19" s="179">
        <v>654</v>
      </c>
      <c r="AA19" s="11">
        <f t="shared" si="10"/>
        <v>89.10081743869209</v>
      </c>
      <c r="AB19" s="10">
        <f t="shared" si="11"/>
        <v>-80</v>
      </c>
      <c r="AC19" s="15">
        <v>333</v>
      </c>
      <c r="AD19" s="179">
        <v>449</v>
      </c>
      <c r="AE19" s="11">
        <f t="shared" si="12"/>
        <v>134.83483483483482</v>
      </c>
      <c r="AF19" s="10">
        <f t="shared" si="13"/>
        <v>116</v>
      </c>
      <c r="AG19" s="15">
        <v>188</v>
      </c>
      <c r="AH19" s="179">
        <v>55</v>
      </c>
      <c r="AI19" s="11">
        <f t="shared" si="14"/>
        <v>29.25531914893617</v>
      </c>
      <c r="AJ19" s="10">
        <f t="shared" si="15"/>
        <v>-133</v>
      </c>
      <c r="AK19" s="15">
        <v>46</v>
      </c>
      <c r="AL19" s="15">
        <v>38</v>
      </c>
      <c r="AM19" s="12">
        <f t="shared" si="16"/>
        <v>82.608695652173907</v>
      </c>
      <c r="AN19" s="10">
        <f t="shared" si="17"/>
        <v>-8</v>
      </c>
      <c r="AO19" s="16">
        <v>76</v>
      </c>
      <c r="AP19" s="16">
        <v>82</v>
      </c>
      <c r="AQ19" s="14">
        <f t="shared" si="25"/>
        <v>107.9</v>
      </c>
      <c r="AR19" s="13">
        <f t="shared" si="18"/>
        <v>6</v>
      </c>
      <c r="AS19" s="178">
        <v>138</v>
      </c>
      <c r="AT19" s="15">
        <v>173</v>
      </c>
      <c r="AU19" s="12">
        <f t="shared" si="19"/>
        <v>125.4</v>
      </c>
      <c r="AV19" s="10">
        <f t="shared" si="20"/>
        <v>35</v>
      </c>
      <c r="AW19" s="15">
        <v>257</v>
      </c>
      <c r="AX19" s="15">
        <v>403</v>
      </c>
      <c r="AY19" s="12">
        <f t="shared" si="21"/>
        <v>156.80933852140078</v>
      </c>
      <c r="AZ19" s="10">
        <f t="shared" si="22"/>
        <v>146</v>
      </c>
      <c r="BA19" s="15">
        <v>233</v>
      </c>
      <c r="BB19" s="15">
        <v>352</v>
      </c>
      <c r="BC19" s="12">
        <f t="shared" si="26"/>
        <v>151.07296137339057</v>
      </c>
      <c r="BD19" s="10">
        <f t="shared" si="23"/>
        <v>119</v>
      </c>
      <c r="BE19" s="338">
        <v>2617.2268907563025</v>
      </c>
      <c r="BF19" s="338">
        <v>2877.1159874608152</v>
      </c>
      <c r="BG19" s="152">
        <f t="shared" si="31"/>
        <v>109.92994140563077</v>
      </c>
      <c r="BH19" s="15">
        <v>55</v>
      </c>
      <c r="BI19" s="15">
        <v>17</v>
      </c>
      <c r="BJ19" s="12">
        <f t="shared" si="27"/>
        <v>30.909090909090907</v>
      </c>
      <c r="BK19" s="10">
        <f t="shared" si="28"/>
        <v>-38</v>
      </c>
      <c r="BL19" s="121">
        <v>3</v>
      </c>
      <c r="BM19" s="15">
        <v>5487.27</v>
      </c>
      <c r="BN19" s="15">
        <v>5848.41</v>
      </c>
      <c r="BO19" s="122">
        <f t="shared" si="29"/>
        <v>106.6</v>
      </c>
      <c r="BP19" s="121">
        <f t="shared" si="30"/>
        <v>361.13999999999942</v>
      </c>
      <c r="BQ19" s="159"/>
      <c r="BR19" s="159"/>
      <c r="BS19" s="159"/>
    </row>
    <row r="20" spans="1:71" s="129" customFormat="1" ht="16.5" customHeight="1" x14ac:dyDescent="0.25">
      <c r="A20" s="131" t="s">
        <v>128</v>
      </c>
      <c r="B20" s="15">
        <v>101</v>
      </c>
      <c r="C20" s="56">
        <v>159</v>
      </c>
      <c r="D20" s="122">
        <f t="shared" si="0"/>
        <v>157.42574257425744</v>
      </c>
      <c r="E20" s="121">
        <f t="shared" si="1"/>
        <v>58</v>
      </c>
      <c r="F20" s="15">
        <v>47</v>
      </c>
      <c r="G20" s="15">
        <v>76</v>
      </c>
      <c r="H20" s="122">
        <f t="shared" si="2"/>
        <v>161.70212765957444</v>
      </c>
      <c r="I20" s="121">
        <f t="shared" si="3"/>
        <v>29</v>
      </c>
      <c r="J20" s="15">
        <v>148</v>
      </c>
      <c r="K20" s="15">
        <v>157</v>
      </c>
      <c r="L20" s="11">
        <f t="shared" si="4"/>
        <v>106.08108108108108</v>
      </c>
      <c r="M20" s="10">
        <f t="shared" si="5"/>
        <v>9</v>
      </c>
      <c r="N20" s="15">
        <v>105</v>
      </c>
      <c r="O20" s="15">
        <v>103</v>
      </c>
      <c r="P20" s="12">
        <f t="shared" si="6"/>
        <v>98.095238095238088</v>
      </c>
      <c r="Q20" s="130">
        <f t="shared" si="7"/>
        <v>-2</v>
      </c>
      <c r="R20" s="11">
        <v>70.900000000000006</v>
      </c>
      <c r="S20" s="11">
        <v>65.599999999999994</v>
      </c>
      <c r="T20" s="123">
        <f t="shared" si="24"/>
        <v>-5.3000000000000114</v>
      </c>
      <c r="U20" s="15">
        <v>34</v>
      </c>
      <c r="V20" s="15">
        <v>11</v>
      </c>
      <c r="W20" s="12">
        <f t="shared" si="8"/>
        <v>32.352941176470587</v>
      </c>
      <c r="X20" s="10">
        <f t="shared" si="9"/>
        <v>-23</v>
      </c>
      <c r="Y20" s="15">
        <v>852</v>
      </c>
      <c r="Z20" s="179">
        <v>790</v>
      </c>
      <c r="AA20" s="11">
        <f t="shared" si="10"/>
        <v>92.72300469483568</v>
      </c>
      <c r="AB20" s="10">
        <f t="shared" si="11"/>
        <v>-62</v>
      </c>
      <c r="AC20" s="15">
        <v>378</v>
      </c>
      <c r="AD20" s="179">
        <v>402</v>
      </c>
      <c r="AE20" s="11">
        <f t="shared" si="12"/>
        <v>106.34920634920636</v>
      </c>
      <c r="AF20" s="10">
        <f t="shared" si="13"/>
        <v>24</v>
      </c>
      <c r="AG20" s="15">
        <v>203</v>
      </c>
      <c r="AH20" s="179">
        <v>216</v>
      </c>
      <c r="AI20" s="11">
        <f t="shared" si="14"/>
        <v>106.40394088669952</v>
      </c>
      <c r="AJ20" s="10">
        <f t="shared" si="15"/>
        <v>13</v>
      </c>
      <c r="AK20" s="15">
        <v>37</v>
      </c>
      <c r="AL20" s="15">
        <v>27</v>
      </c>
      <c r="AM20" s="12">
        <f t="shared" si="16"/>
        <v>72.972972972972968</v>
      </c>
      <c r="AN20" s="10">
        <f t="shared" si="17"/>
        <v>-10</v>
      </c>
      <c r="AO20" s="16">
        <v>82</v>
      </c>
      <c r="AP20" s="16">
        <v>99</v>
      </c>
      <c r="AQ20" s="14">
        <f t="shared" si="25"/>
        <v>120.7</v>
      </c>
      <c r="AR20" s="13">
        <f t="shared" si="18"/>
        <v>17</v>
      </c>
      <c r="AS20" s="178">
        <v>199</v>
      </c>
      <c r="AT20" s="15">
        <v>218</v>
      </c>
      <c r="AU20" s="12">
        <f t="shared" si="19"/>
        <v>109.5</v>
      </c>
      <c r="AV20" s="10">
        <f t="shared" si="20"/>
        <v>19</v>
      </c>
      <c r="AW20" s="15">
        <v>318</v>
      </c>
      <c r="AX20" s="15">
        <v>321</v>
      </c>
      <c r="AY20" s="12">
        <f t="shared" si="21"/>
        <v>100.9433962264151</v>
      </c>
      <c r="AZ20" s="10">
        <f t="shared" si="22"/>
        <v>3</v>
      </c>
      <c r="BA20" s="15">
        <v>263</v>
      </c>
      <c r="BB20" s="15">
        <v>260</v>
      </c>
      <c r="BC20" s="12">
        <f t="shared" si="26"/>
        <v>98.859315589353614</v>
      </c>
      <c r="BD20" s="10">
        <f t="shared" si="23"/>
        <v>-3</v>
      </c>
      <c r="BE20" s="338">
        <v>2490.6137184115523</v>
      </c>
      <c r="BF20" s="338">
        <v>3146.6417910447763</v>
      </c>
      <c r="BG20" s="152">
        <f t="shared" si="31"/>
        <v>126.3400168313383</v>
      </c>
      <c r="BH20" s="15">
        <v>65</v>
      </c>
      <c r="BI20" s="15">
        <v>47</v>
      </c>
      <c r="BJ20" s="12">
        <f t="shared" si="27"/>
        <v>72.307692307692307</v>
      </c>
      <c r="BK20" s="10">
        <f t="shared" si="28"/>
        <v>-18</v>
      </c>
      <c r="BL20" s="121">
        <v>18</v>
      </c>
      <c r="BM20" s="15">
        <v>5407.52</v>
      </c>
      <c r="BN20" s="15">
        <v>6603.38</v>
      </c>
      <c r="BO20" s="122">
        <f t="shared" si="29"/>
        <v>122.1</v>
      </c>
      <c r="BP20" s="121">
        <f t="shared" si="30"/>
        <v>1195.8599999999997</v>
      </c>
      <c r="BQ20" s="159"/>
      <c r="BR20" s="159"/>
      <c r="BS20" s="159"/>
    </row>
    <row r="21" spans="1:71" s="129" customFormat="1" ht="16.5" customHeight="1" x14ac:dyDescent="0.25">
      <c r="A21" s="131" t="s">
        <v>129</v>
      </c>
      <c r="B21" s="15">
        <v>172</v>
      </c>
      <c r="C21" s="56">
        <v>68</v>
      </c>
      <c r="D21" s="122">
        <f t="shared" si="0"/>
        <v>39.534883720930232</v>
      </c>
      <c r="E21" s="121">
        <f t="shared" si="1"/>
        <v>-104</v>
      </c>
      <c r="F21" s="15">
        <v>125</v>
      </c>
      <c r="G21" s="15">
        <v>21</v>
      </c>
      <c r="H21" s="122">
        <f t="shared" si="2"/>
        <v>16.8</v>
      </c>
      <c r="I21" s="121">
        <f t="shared" si="3"/>
        <v>-104</v>
      </c>
      <c r="J21" s="15">
        <v>103</v>
      </c>
      <c r="K21" s="15">
        <v>117</v>
      </c>
      <c r="L21" s="11">
        <f t="shared" si="4"/>
        <v>113.59223300970874</v>
      </c>
      <c r="M21" s="10">
        <f t="shared" si="5"/>
        <v>14</v>
      </c>
      <c r="N21" s="15">
        <v>81</v>
      </c>
      <c r="O21" s="15">
        <v>97</v>
      </c>
      <c r="P21" s="12">
        <f t="shared" si="6"/>
        <v>119.75308641975309</v>
      </c>
      <c r="Q21" s="130">
        <f t="shared" si="7"/>
        <v>16</v>
      </c>
      <c r="R21" s="11">
        <v>78.599999999999994</v>
      </c>
      <c r="S21" s="11">
        <v>82.9</v>
      </c>
      <c r="T21" s="123">
        <f t="shared" si="24"/>
        <v>4.3000000000000114</v>
      </c>
      <c r="U21" s="15">
        <v>9</v>
      </c>
      <c r="V21" s="15">
        <v>1</v>
      </c>
      <c r="W21" s="12">
        <f t="shared" si="8"/>
        <v>11.111111111111111</v>
      </c>
      <c r="X21" s="10">
        <f t="shared" si="9"/>
        <v>-8</v>
      </c>
      <c r="Y21" s="15">
        <v>1160</v>
      </c>
      <c r="Z21" s="179">
        <v>708</v>
      </c>
      <c r="AA21" s="11">
        <f t="shared" si="10"/>
        <v>61.03448275862069</v>
      </c>
      <c r="AB21" s="10">
        <f t="shared" si="11"/>
        <v>-452</v>
      </c>
      <c r="AC21" s="15">
        <v>359</v>
      </c>
      <c r="AD21" s="179">
        <v>225</v>
      </c>
      <c r="AE21" s="11">
        <f t="shared" si="12"/>
        <v>62.674094707520887</v>
      </c>
      <c r="AF21" s="10">
        <f t="shared" si="13"/>
        <v>-134</v>
      </c>
      <c r="AG21" s="15">
        <v>158</v>
      </c>
      <c r="AH21" s="179">
        <v>44</v>
      </c>
      <c r="AI21" s="11">
        <f t="shared" si="14"/>
        <v>27.848101265822784</v>
      </c>
      <c r="AJ21" s="10">
        <f t="shared" si="15"/>
        <v>-114</v>
      </c>
      <c r="AK21" s="15">
        <v>35</v>
      </c>
      <c r="AL21" s="15">
        <v>28</v>
      </c>
      <c r="AM21" s="12">
        <f t="shared" si="16"/>
        <v>80</v>
      </c>
      <c r="AN21" s="10">
        <f t="shared" si="17"/>
        <v>-7</v>
      </c>
      <c r="AO21" s="16">
        <v>66</v>
      </c>
      <c r="AP21" s="16">
        <v>66</v>
      </c>
      <c r="AQ21" s="14">
        <f t="shared" si="25"/>
        <v>100</v>
      </c>
      <c r="AR21" s="13">
        <f t="shared" si="18"/>
        <v>0</v>
      </c>
      <c r="AS21" s="178">
        <v>124</v>
      </c>
      <c r="AT21" s="15">
        <v>136</v>
      </c>
      <c r="AU21" s="12">
        <f t="shared" si="19"/>
        <v>109.7</v>
      </c>
      <c r="AV21" s="10">
        <f t="shared" si="20"/>
        <v>12</v>
      </c>
      <c r="AW21" s="15">
        <v>312</v>
      </c>
      <c r="AX21" s="15">
        <v>195</v>
      </c>
      <c r="AY21" s="12">
        <f t="shared" si="21"/>
        <v>62.5</v>
      </c>
      <c r="AZ21" s="10">
        <f t="shared" si="22"/>
        <v>-117</v>
      </c>
      <c r="BA21" s="15">
        <v>277</v>
      </c>
      <c r="BB21" s="15">
        <v>177</v>
      </c>
      <c r="BC21" s="12">
        <f t="shared" si="26"/>
        <v>63.898916967509024</v>
      </c>
      <c r="BD21" s="10">
        <f t="shared" si="23"/>
        <v>-100</v>
      </c>
      <c r="BE21" s="338">
        <v>2624.6153846153848</v>
      </c>
      <c r="BF21" s="338">
        <v>3526.6666666666665</v>
      </c>
      <c r="BG21" s="152">
        <f t="shared" si="31"/>
        <v>134.36889409925752</v>
      </c>
      <c r="BH21" s="15">
        <v>20</v>
      </c>
      <c r="BI21" s="15">
        <v>20</v>
      </c>
      <c r="BJ21" s="12">
        <f t="shared" si="27"/>
        <v>100</v>
      </c>
      <c r="BK21" s="10">
        <f t="shared" si="28"/>
        <v>0</v>
      </c>
      <c r="BL21" s="121">
        <v>2</v>
      </c>
      <c r="BM21" s="15">
        <v>5383.18</v>
      </c>
      <c r="BN21" s="15">
        <v>6238.65</v>
      </c>
      <c r="BO21" s="122">
        <f t="shared" si="29"/>
        <v>115.9</v>
      </c>
      <c r="BP21" s="121">
        <f t="shared" si="30"/>
        <v>855.46999999999935</v>
      </c>
      <c r="BQ21" s="159"/>
      <c r="BR21" s="159"/>
      <c r="BS21" s="159"/>
    </row>
    <row r="22" spans="1:71" s="129" customFormat="1" ht="16.5" customHeight="1" x14ac:dyDescent="0.25">
      <c r="A22" s="131" t="s">
        <v>130</v>
      </c>
      <c r="B22" s="15">
        <v>121</v>
      </c>
      <c r="C22" s="56">
        <v>134</v>
      </c>
      <c r="D22" s="122">
        <f t="shared" si="0"/>
        <v>110.74380165289257</v>
      </c>
      <c r="E22" s="121">
        <f t="shared" si="1"/>
        <v>13</v>
      </c>
      <c r="F22" s="15">
        <v>43</v>
      </c>
      <c r="G22" s="15">
        <v>64</v>
      </c>
      <c r="H22" s="122">
        <f t="shared" si="2"/>
        <v>148.83720930232559</v>
      </c>
      <c r="I22" s="121">
        <f t="shared" si="3"/>
        <v>21</v>
      </c>
      <c r="J22" s="15">
        <v>88</v>
      </c>
      <c r="K22" s="15">
        <v>119</v>
      </c>
      <c r="L22" s="11">
        <f t="shared" si="4"/>
        <v>135.22727272727272</v>
      </c>
      <c r="M22" s="10">
        <f t="shared" si="5"/>
        <v>31</v>
      </c>
      <c r="N22" s="15">
        <v>61</v>
      </c>
      <c r="O22" s="15">
        <v>94</v>
      </c>
      <c r="P22" s="12">
        <f t="shared" si="6"/>
        <v>154.09836065573771</v>
      </c>
      <c r="Q22" s="130">
        <f t="shared" si="7"/>
        <v>33</v>
      </c>
      <c r="R22" s="11">
        <v>69.3</v>
      </c>
      <c r="S22" s="11">
        <v>79</v>
      </c>
      <c r="T22" s="123">
        <f t="shared" si="24"/>
        <v>9.7000000000000028</v>
      </c>
      <c r="U22" s="15">
        <v>9</v>
      </c>
      <c r="V22" s="15">
        <v>12</v>
      </c>
      <c r="W22" s="12">
        <f t="shared" si="8"/>
        <v>133.33333333333331</v>
      </c>
      <c r="X22" s="10">
        <f t="shared" si="9"/>
        <v>3</v>
      </c>
      <c r="Y22" s="15">
        <v>1011</v>
      </c>
      <c r="Z22" s="179">
        <v>725</v>
      </c>
      <c r="AA22" s="11">
        <f t="shared" si="10"/>
        <v>71.711177052423352</v>
      </c>
      <c r="AB22" s="10">
        <f t="shared" si="11"/>
        <v>-286</v>
      </c>
      <c r="AC22" s="15">
        <v>420</v>
      </c>
      <c r="AD22" s="179">
        <v>450</v>
      </c>
      <c r="AE22" s="11">
        <f t="shared" si="12"/>
        <v>107.14285714285714</v>
      </c>
      <c r="AF22" s="10">
        <f t="shared" si="13"/>
        <v>30</v>
      </c>
      <c r="AG22" s="15">
        <v>181</v>
      </c>
      <c r="AH22" s="179">
        <v>88</v>
      </c>
      <c r="AI22" s="11">
        <f t="shared" si="14"/>
        <v>48.618784530386741</v>
      </c>
      <c r="AJ22" s="10">
        <f t="shared" si="15"/>
        <v>-93</v>
      </c>
      <c r="AK22" s="15">
        <v>47</v>
      </c>
      <c r="AL22" s="15">
        <v>45</v>
      </c>
      <c r="AM22" s="12">
        <f t="shared" si="16"/>
        <v>95.744680851063833</v>
      </c>
      <c r="AN22" s="10">
        <f t="shared" si="17"/>
        <v>-2</v>
      </c>
      <c r="AO22" s="16">
        <v>64</v>
      </c>
      <c r="AP22" s="16">
        <v>80</v>
      </c>
      <c r="AQ22" s="14">
        <f t="shared" si="25"/>
        <v>125</v>
      </c>
      <c r="AR22" s="13">
        <f t="shared" si="18"/>
        <v>16</v>
      </c>
      <c r="AS22" s="178">
        <v>140</v>
      </c>
      <c r="AT22" s="15">
        <v>161</v>
      </c>
      <c r="AU22" s="12">
        <f t="shared" si="19"/>
        <v>115</v>
      </c>
      <c r="AV22" s="10">
        <f t="shared" si="20"/>
        <v>21</v>
      </c>
      <c r="AW22" s="15">
        <v>362</v>
      </c>
      <c r="AX22" s="15">
        <v>413</v>
      </c>
      <c r="AY22" s="12">
        <f t="shared" si="21"/>
        <v>114.08839779005524</v>
      </c>
      <c r="AZ22" s="10">
        <f t="shared" si="22"/>
        <v>51</v>
      </c>
      <c r="BA22" s="15">
        <v>324</v>
      </c>
      <c r="BB22" s="15">
        <v>366</v>
      </c>
      <c r="BC22" s="12">
        <f t="shared" si="26"/>
        <v>112.96296296296295</v>
      </c>
      <c r="BD22" s="10">
        <f t="shared" si="23"/>
        <v>42</v>
      </c>
      <c r="BE22" s="338">
        <v>2081.9047619047619</v>
      </c>
      <c r="BF22" s="338">
        <v>2692.4369747899159</v>
      </c>
      <c r="BG22" s="152">
        <f t="shared" si="31"/>
        <v>129.32565523922287</v>
      </c>
      <c r="BH22" s="15">
        <v>47</v>
      </c>
      <c r="BI22" s="15">
        <v>34</v>
      </c>
      <c r="BJ22" s="12">
        <f t="shared" si="27"/>
        <v>72.340425531914903</v>
      </c>
      <c r="BK22" s="10">
        <f t="shared" si="28"/>
        <v>-13</v>
      </c>
      <c r="BL22" s="121">
        <v>5</v>
      </c>
      <c r="BM22" s="15">
        <v>5259.09</v>
      </c>
      <c r="BN22" s="15">
        <v>7009.77</v>
      </c>
      <c r="BO22" s="122">
        <f t="shared" si="29"/>
        <v>133.30000000000001</v>
      </c>
      <c r="BP22" s="121">
        <f t="shared" si="30"/>
        <v>1750.6800000000003</v>
      </c>
      <c r="BQ22" s="159"/>
      <c r="BR22" s="159"/>
      <c r="BS22" s="159"/>
    </row>
    <row r="23" spans="1:71" s="129" customFormat="1" ht="16.5" customHeight="1" x14ac:dyDescent="0.25">
      <c r="A23" s="131" t="s">
        <v>131</v>
      </c>
      <c r="B23" s="15">
        <v>119</v>
      </c>
      <c r="C23" s="56">
        <v>147</v>
      </c>
      <c r="D23" s="122">
        <f t="shared" si="0"/>
        <v>123.52941176470588</v>
      </c>
      <c r="E23" s="121">
        <f t="shared" si="1"/>
        <v>28</v>
      </c>
      <c r="F23" s="15">
        <v>44</v>
      </c>
      <c r="G23" s="15">
        <v>61</v>
      </c>
      <c r="H23" s="122">
        <f t="shared" si="2"/>
        <v>138.63636363636365</v>
      </c>
      <c r="I23" s="121">
        <f t="shared" si="3"/>
        <v>17</v>
      </c>
      <c r="J23" s="15">
        <v>72</v>
      </c>
      <c r="K23" s="15">
        <v>71</v>
      </c>
      <c r="L23" s="11">
        <f t="shared" si="4"/>
        <v>98.611111111111114</v>
      </c>
      <c r="M23" s="10">
        <f t="shared" si="5"/>
        <v>-1</v>
      </c>
      <c r="N23" s="15">
        <v>35</v>
      </c>
      <c r="O23" s="15">
        <v>44</v>
      </c>
      <c r="P23" s="12">
        <f t="shared" si="6"/>
        <v>125.71428571428571</v>
      </c>
      <c r="Q23" s="130">
        <f t="shared" si="7"/>
        <v>9</v>
      </c>
      <c r="R23" s="11">
        <v>48.6</v>
      </c>
      <c r="S23" s="11">
        <v>62</v>
      </c>
      <c r="T23" s="123">
        <f t="shared" si="24"/>
        <v>13.399999999999999</v>
      </c>
      <c r="U23" s="15">
        <v>10</v>
      </c>
      <c r="V23" s="15">
        <v>10</v>
      </c>
      <c r="W23" s="12">
        <f t="shared" si="8"/>
        <v>100</v>
      </c>
      <c r="X23" s="10">
        <f t="shared" si="9"/>
        <v>0</v>
      </c>
      <c r="Y23" s="15">
        <v>712</v>
      </c>
      <c r="Z23" s="179">
        <v>647</v>
      </c>
      <c r="AA23" s="11">
        <f t="shared" si="10"/>
        <v>90.870786516853926</v>
      </c>
      <c r="AB23" s="10">
        <f t="shared" si="11"/>
        <v>-65</v>
      </c>
      <c r="AC23" s="15">
        <v>349</v>
      </c>
      <c r="AD23" s="179">
        <v>404</v>
      </c>
      <c r="AE23" s="11">
        <f t="shared" si="12"/>
        <v>115.75931232091689</v>
      </c>
      <c r="AF23" s="10">
        <f t="shared" si="13"/>
        <v>55</v>
      </c>
      <c r="AG23" s="15">
        <v>129</v>
      </c>
      <c r="AH23" s="179">
        <v>70</v>
      </c>
      <c r="AI23" s="11">
        <f t="shared" si="14"/>
        <v>54.263565891472865</v>
      </c>
      <c r="AJ23" s="10">
        <f t="shared" si="15"/>
        <v>-59</v>
      </c>
      <c r="AK23" s="15">
        <v>12</v>
      </c>
      <c r="AL23" s="15">
        <v>14</v>
      </c>
      <c r="AM23" s="12">
        <f t="shared" si="16"/>
        <v>116.66666666666667</v>
      </c>
      <c r="AN23" s="10">
        <f t="shared" si="17"/>
        <v>2</v>
      </c>
      <c r="AO23" s="16">
        <v>33</v>
      </c>
      <c r="AP23" s="16">
        <v>49</v>
      </c>
      <c r="AQ23" s="14">
        <f t="shared" si="25"/>
        <v>148.5</v>
      </c>
      <c r="AR23" s="13">
        <f t="shared" si="18"/>
        <v>16</v>
      </c>
      <c r="AS23" s="178">
        <v>80</v>
      </c>
      <c r="AT23" s="15">
        <v>92</v>
      </c>
      <c r="AU23" s="12">
        <f t="shared" si="19"/>
        <v>115</v>
      </c>
      <c r="AV23" s="10">
        <f t="shared" si="20"/>
        <v>12</v>
      </c>
      <c r="AW23" s="15">
        <v>293</v>
      </c>
      <c r="AX23" s="15">
        <v>350</v>
      </c>
      <c r="AY23" s="12">
        <f t="shared" si="21"/>
        <v>119.45392491467577</v>
      </c>
      <c r="AZ23" s="10">
        <f t="shared" si="22"/>
        <v>57</v>
      </c>
      <c r="BA23" s="15">
        <v>278</v>
      </c>
      <c r="BB23" s="15">
        <v>324</v>
      </c>
      <c r="BC23" s="12">
        <f t="shared" si="26"/>
        <v>116.54676258992806</v>
      </c>
      <c r="BD23" s="10">
        <f t="shared" si="23"/>
        <v>46</v>
      </c>
      <c r="BE23" s="338">
        <v>2185.9922178988327</v>
      </c>
      <c r="BF23" s="338">
        <v>2629.2929292929293</v>
      </c>
      <c r="BG23" s="152">
        <f t="shared" si="31"/>
        <v>120.27915322682144</v>
      </c>
      <c r="BH23" s="15">
        <v>11</v>
      </c>
      <c r="BI23" s="15">
        <v>14</v>
      </c>
      <c r="BJ23" s="12">
        <f t="shared" si="27"/>
        <v>127.27272727272727</v>
      </c>
      <c r="BK23" s="10">
        <f t="shared" si="28"/>
        <v>3</v>
      </c>
      <c r="BL23" s="121">
        <v>45</v>
      </c>
      <c r="BM23" s="15">
        <v>5147.51</v>
      </c>
      <c r="BN23" s="15">
        <v>6493.29</v>
      </c>
      <c r="BO23" s="122">
        <f t="shared" si="29"/>
        <v>126.1</v>
      </c>
      <c r="BP23" s="121">
        <f t="shared" si="30"/>
        <v>1345.7799999999997</v>
      </c>
      <c r="BQ23" s="159"/>
      <c r="BR23" s="159"/>
      <c r="BS23" s="159"/>
    </row>
    <row r="24" spans="1:71" s="129" customFormat="1" ht="16.5" customHeight="1" x14ac:dyDescent="0.25">
      <c r="A24" s="131" t="s">
        <v>132</v>
      </c>
      <c r="B24" s="15">
        <v>259</v>
      </c>
      <c r="C24" s="56">
        <v>238</v>
      </c>
      <c r="D24" s="122">
        <f t="shared" si="0"/>
        <v>91.891891891891902</v>
      </c>
      <c r="E24" s="121">
        <f t="shared" si="1"/>
        <v>-21</v>
      </c>
      <c r="F24" s="15">
        <v>92</v>
      </c>
      <c r="G24" s="15">
        <v>131</v>
      </c>
      <c r="H24" s="122">
        <f t="shared" si="2"/>
        <v>142.39130434782609</v>
      </c>
      <c r="I24" s="121">
        <f t="shared" si="3"/>
        <v>39</v>
      </c>
      <c r="J24" s="15">
        <v>319</v>
      </c>
      <c r="K24" s="15">
        <v>320</v>
      </c>
      <c r="L24" s="11">
        <f t="shared" si="4"/>
        <v>100.31347962382443</v>
      </c>
      <c r="M24" s="10">
        <f t="shared" si="5"/>
        <v>1</v>
      </c>
      <c r="N24" s="15">
        <v>194</v>
      </c>
      <c r="O24" s="15">
        <v>232</v>
      </c>
      <c r="P24" s="12">
        <f t="shared" si="6"/>
        <v>119.58762886597938</v>
      </c>
      <c r="Q24" s="130">
        <f t="shared" si="7"/>
        <v>38</v>
      </c>
      <c r="R24" s="11">
        <v>60.8</v>
      </c>
      <c r="S24" s="11">
        <v>72.5</v>
      </c>
      <c r="T24" s="123">
        <f t="shared" si="24"/>
        <v>11.700000000000003</v>
      </c>
      <c r="U24" s="15">
        <v>47</v>
      </c>
      <c r="V24" s="15">
        <v>52</v>
      </c>
      <c r="W24" s="12">
        <f t="shared" si="8"/>
        <v>110.63829787234043</v>
      </c>
      <c r="X24" s="10">
        <f t="shared" si="9"/>
        <v>5</v>
      </c>
      <c r="Y24" s="127">
        <v>2273</v>
      </c>
      <c r="Z24" s="179">
        <v>1661</v>
      </c>
      <c r="AA24" s="122">
        <f t="shared" si="10"/>
        <v>73.075230972283322</v>
      </c>
      <c r="AB24" s="121">
        <f t="shared" si="11"/>
        <v>-612</v>
      </c>
      <c r="AC24" s="127">
        <v>757</v>
      </c>
      <c r="AD24" s="179">
        <v>698</v>
      </c>
      <c r="AE24" s="122">
        <f t="shared" si="12"/>
        <v>92.206076618229858</v>
      </c>
      <c r="AF24" s="121">
        <f t="shared" si="13"/>
        <v>-59</v>
      </c>
      <c r="AG24" s="127">
        <v>779</v>
      </c>
      <c r="AH24" s="179">
        <v>478</v>
      </c>
      <c r="AI24" s="11">
        <f t="shared" si="14"/>
        <v>61.360718870346595</v>
      </c>
      <c r="AJ24" s="10">
        <f t="shared" si="15"/>
        <v>-301</v>
      </c>
      <c r="AK24" s="15">
        <v>82</v>
      </c>
      <c r="AL24" s="15">
        <v>89</v>
      </c>
      <c r="AM24" s="12">
        <f t="shared" si="16"/>
        <v>108.53658536585367</v>
      </c>
      <c r="AN24" s="10">
        <f t="shared" si="17"/>
        <v>7</v>
      </c>
      <c r="AO24" s="16">
        <v>171</v>
      </c>
      <c r="AP24" s="16">
        <v>185</v>
      </c>
      <c r="AQ24" s="14">
        <f t="shared" si="25"/>
        <v>108.2</v>
      </c>
      <c r="AR24" s="13">
        <f t="shared" si="18"/>
        <v>14</v>
      </c>
      <c r="AS24" s="178">
        <v>552</v>
      </c>
      <c r="AT24" s="15">
        <v>601</v>
      </c>
      <c r="AU24" s="12">
        <f t="shared" si="19"/>
        <v>108.9</v>
      </c>
      <c r="AV24" s="10">
        <f t="shared" si="20"/>
        <v>49</v>
      </c>
      <c r="AW24" s="15">
        <v>542</v>
      </c>
      <c r="AX24" s="15">
        <v>547</v>
      </c>
      <c r="AY24" s="12">
        <f t="shared" si="21"/>
        <v>100.92250922509226</v>
      </c>
      <c r="AZ24" s="10">
        <f t="shared" si="22"/>
        <v>5</v>
      </c>
      <c r="BA24" s="15">
        <v>458</v>
      </c>
      <c r="BB24" s="15">
        <v>460</v>
      </c>
      <c r="BC24" s="12">
        <f t="shared" si="26"/>
        <v>100.43668122270742</v>
      </c>
      <c r="BD24" s="10">
        <f t="shared" si="23"/>
        <v>2</v>
      </c>
      <c r="BE24" s="338">
        <v>2699.5807127882599</v>
      </c>
      <c r="BF24" s="338">
        <v>3317.6744186046512</v>
      </c>
      <c r="BG24" s="152">
        <f t="shared" si="31"/>
        <v>122.89591501703958</v>
      </c>
      <c r="BH24" s="15">
        <v>164</v>
      </c>
      <c r="BI24" s="15">
        <v>211</v>
      </c>
      <c r="BJ24" s="12">
        <f t="shared" si="27"/>
        <v>128.65853658536585</v>
      </c>
      <c r="BK24" s="10">
        <f t="shared" si="28"/>
        <v>47</v>
      </c>
      <c r="BL24" s="121">
        <v>3</v>
      </c>
      <c r="BM24" s="15">
        <v>5036.3599999999997</v>
      </c>
      <c r="BN24" s="15">
        <v>6923.48</v>
      </c>
      <c r="BO24" s="122">
        <f t="shared" si="29"/>
        <v>137.5</v>
      </c>
      <c r="BP24" s="121">
        <f t="shared" si="30"/>
        <v>1887.12</v>
      </c>
      <c r="BQ24" s="159"/>
      <c r="BR24" s="159"/>
      <c r="BS24" s="159"/>
    </row>
    <row r="25" spans="1:71" s="129" customFormat="1" ht="16.5" customHeight="1" x14ac:dyDescent="0.25">
      <c r="A25" s="131" t="s">
        <v>133</v>
      </c>
      <c r="B25" s="15">
        <v>361</v>
      </c>
      <c r="C25" s="56">
        <v>399</v>
      </c>
      <c r="D25" s="122">
        <f t="shared" si="0"/>
        <v>110.5263157894737</v>
      </c>
      <c r="E25" s="121">
        <f t="shared" si="1"/>
        <v>38</v>
      </c>
      <c r="F25" s="15">
        <v>169</v>
      </c>
      <c r="G25" s="15">
        <v>198</v>
      </c>
      <c r="H25" s="122">
        <f t="shared" si="2"/>
        <v>117.15976331360946</v>
      </c>
      <c r="I25" s="121">
        <f t="shared" si="3"/>
        <v>29</v>
      </c>
      <c r="J25" s="15">
        <v>717</v>
      </c>
      <c r="K25" s="15">
        <v>675</v>
      </c>
      <c r="L25" s="11">
        <f t="shared" si="4"/>
        <v>94.142259414225933</v>
      </c>
      <c r="M25" s="10">
        <f t="shared" si="5"/>
        <v>-42</v>
      </c>
      <c r="N25" s="15">
        <v>540</v>
      </c>
      <c r="O25" s="15">
        <v>561</v>
      </c>
      <c r="P25" s="12">
        <f t="shared" si="6"/>
        <v>103.8888888888889</v>
      </c>
      <c r="Q25" s="130">
        <f t="shared" si="7"/>
        <v>21</v>
      </c>
      <c r="R25" s="11">
        <v>75.3</v>
      </c>
      <c r="S25" s="11">
        <v>83.1</v>
      </c>
      <c r="T25" s="123">
        <f t="shared" si="24"/>
        <v>7.7999999999999972</v>
      </c>
      <c r="U25" s="15">
        <v>108</v>
      </c>
      <c r="V25" s="15">
        <v>23</v>
      </c>
      <c r="W25" s="12">
        <f t="shared" si="8"/>
        <v>21.296296296296298</v>
      </c>
      <c r="X25" s="10">
        <f t="shared" si="9"/>
        <v>-85</v>
      </c>
      <c r="Y25" s="127">
        <v>3511</v>
      </c>
      <c r="Z25" s="179">
        <v>2799</v>
      </c>
      <c r="AA25" s="122">
        <f t="shared" si="10"/>
        <v>79.720877242950721</v>
      </c>
      <c r="AB25" s="121">
        <f t="shared" si="11"/>
        <v>-712</v>
      </c>
      <c r="AC25" s="127">
        <v>1309</v>
      </c>
      <c r="AD25" s="179">
        <v>1221</v>
      </c>
      <c r="AE25" s="122">
        <f t="shared" si="12"/>
        <v>93.277310924369743</v>
      </c>
      <c r="AF25" s="121">
        <f t="shared" si="13"/>
        <v>-88</v>
      </c>
      <c r="AG25" s="127">
        <v>870</v>
      </c>
      <c r="AH25" s="179">
        <v>489</v>
      </c>
      <c r="AI25" s="11">
        <f t="shared" si="14"/>
        <v>56.206896551724142</v>
      </c>
      <c r="AJ25" s="10">
        <f t="shared" si="15"/>
        <v>-381</v>
      </c>
      <c r="AK25" s="15">
        <v>252</v>
      </c>
      <c r="AL25" s="15">
        <v>284</v>
      </c>
      <c r="AM25" s="12">
        <f t="shared" si="16"/>
        <v>112.6984126984127</v>
      </c>
      <c r="AN25" s="10">
        <f t="shared" si="17"/>
        <v>32</v>
      </c>
      <c r="AO25" s="16">
        <v>475</v>
      </c>
      <c r="AP25" s="16">
        <v>447</v>
      </c>
      <c r="AQ25" s="14">
        <f t="shared" si="25"/>
        <v>94.1</v>
      </c>
      <c r="AR25" s="13">
        <f t="shared" si="18"/>
        <v>-28</v>
      </c>
      <c r="AS25" s="178">
        <v>1247</v>
      </c>
      <c r="AT25" s="15">
        <v>1318</v>
      </c>
      <c r="AU25" s="12">
        <f t="shared" si="19"/>
        <v>105.7</v>
      </c>
      <c r="AV25" s="10">
        <f t="shared" si="20"/>
        <v>71</v>
      </c>
      <c r="AW25" s="15">
        <v>1067</v>
      </c>
      <c r="AX25" s="15">
        <v>1148</v>
      </c>
      <c r="AY25" s="12">
        <f t="shared" si="21"/>
        <v>107.59137769447047</v>
      </c>
      <c r="AZ25" s="10">
        <f t="shared" si="22"/>
        <v>81</v>
      </c>
      <c r="BA25" s="15">
        <v>818</v>
      </c>
      <c r="BB25" s="15">
        <v>892</v>
      </c>
      <c r="BC25" s="12">
        <f t="shared" si="26"/>
        <v>109.04645476772616</v>
      </c>
      <c r="BD25" s="10">
        <f t="shared" si="23"/>
        <v>74</v>
      </c>
      <c r="BE25" s="338">
        <v>2074.3243243243242</v>
      </c>
      <c r="BF25" s="338">
        <v>2925.0439367311074</v>
      </c>
      <c r="BG25" s="152">
        <f t="shared" si="31"/>
        <v>141.01189010951268</v>
      </c>
      <c r="BH25" s="15">
        <v>355</v>
      </c>
      <c r="BI25" s="15">
        <v>422</v>
      </c>
      <c r="BJ25" s="12">
        <f t="shared" si="27"/>
        <v>118.87323943661971</v>
      </c>
      <c r="BK25" s="10">
        <f t="shared" si="28"/>
        <v>67</v>
      </c>
      <c r="BL25" s="121">
        <v>3</v>
      </c>
      <c r="BM25" s="15">
        <v>4919.43</v>
      </c>
      <c r="BN25" s="15">
        <v>7433.77</v>
      </c>
      <c r="BO25" s="122">
        <f t="shared" si="29"/>
        <v>151.1</v>
      </c>
      <c r="BP25" s="121">
        <f t="shared" si="30"/>
        <v>2514.34</v>
      </c>
      <c r="BQ25" s="159"/>
      <c r="BR25" s="159"/>
      <c r="BS25" s="159"/>
    </row>
    <row r="26" spans="1:71" s="129" customFormat="1" ht="16.5" customHeight="1" x14ac:dyDescent="0.25">
      <c r="A26" s="131" t="s">
        <v>134</v>
      </c>
      <c r="B26" s="15">
        <v>745</v>
      </c>
      <c r="C26" s="56">
        <v>759</v>
      </c>
      <c r="D26" s="122">
        <f t="shared" si="0"/>
        <v>101.87919463087249</v>
      </c>
      <c r="E26" s="121">
        <f t="shared" si="1"/>
        <v>14</v>
      </c>
      <c r="F26" s="15">
        <v>349</v>
      </c>
      <c r="G26" s="15">
        <v>366</v>
      </c>
      <c r="H26" s="122">
        <f t="shared" si="2"/>
        <v>104.87106017191977</v>
      </c>
      <c r="I26" s="121">
        <f t="shared" si="3"/>
        <v>17</v>
      </c>
      <c r="J26" s="15">
        <v>794</v>
      </c>
      <c r="K26" s="15">
        <v>839</v>
      </c>
      <c r="L26" s="11">
        <f t="shared" si="4"/>
        <v>105.66750629722922</v>
      </c>
      <c r="M26" s="10">
        <f t="shared" si="5"/>
        <v>45</v>
      </c>
      <c r="N26" s="15">
        <v>465</v>
      </c>
      <c r="O26" s="15">
        <v>571</v>
      </c>
      <c r="P26" s="12">
        <f t="shared" si="6"/>
        <v>122.79569892473118</v>
      </c>
      <c r="Q26" s="130">
        <f t="shared" si="7"/>
        <v>106</v>
      </c>
      <c r="R26" s="11">
        <v>58.6</v>
      </c>
      <c r="S26" s="11">
        <v>68.099999999999994</v>
      </c>
      <c r="T26" s="123">
        <f t="shared" si="24"/>
        <v>9.4999999999999929</v>
      </c>
      <c r="U26" s="15">
        <v>142</v>
      </c>
      <c r="V26" s="15">
        <v>82</v>
      </c>
      <c r="W26" s="12">
        <f t="shared" si="8"/>
        <v>57.74647887323944</v>
      </c>
      <c r="X26" s="10">
        <f t="shared" si="9"/>
        <v>-60</v>
      </c>
      <c r="Y26" s="127">
        <v>5096</v>
      </c>
      <c r="Z26" s="179">
        <v>5272</v>
      </c>
      <c r="AA26" s="122">
        <f t="shared" si="10"/>
        <v>103.45368916797489</v>
      </c>
      <c r="AB26" s="121">
        <f t="shared" si="11"/>
        <v>176</v>
      </c>
      <c r="AC26" s="127">
        <v>2552</v>
      </c>
      <c r="AD26" s="179">
        <v>2531</v>
      </c>
      <c r="AE26" s="122">
        <f t="shared" si="12"/>
        <v>99.177115987460823</v>
      </c>
      <c r="AF26" s="121">
        <f t="shared" si="13"/>
        <v>-21</v>
      </c>
      <c r="AG26" s="127">
        <v>1152</v>
      </c>
      <c r="AH26" s="179">
        <v>1236</v>
      </c>
      <c r="AI26" s="11">
        <f t="shared" si="14"/>
        <v>107.29166666666667</v>
      </c>
      <c r="AJ26" s="10">
        <f t="shared" si="15"/>
        <v>84</v>
      </c>
      <c r="AK26" s="15">
        <v>86</v>
      </c>
      <c r="AL26" s="15">
        <v>129</v>
      </c>
      <c r="AM26" s="12">
        <f t="shared" si="16"/>
        <v>150</v>
      </c>
      <c r="AN26" s="10">
        <f t="shared" si="17"/>
        <v>43</v>
      </c>
      <c r="AO26" s="16">
        <v>797</v>
      </c>
      <c r="AP26" s="16">
        <v>805</v>
      </c>
      <c r="AQ26" s="14">
        <f t="shared" si="25"/>
        <v>101</v>
      </c>
      <c r="AR26" s="13">
        <f t="shared" si="18"/>
        <v>8</v>
      </c>
      <c r="AS26" s="178">
        <v>3743</v>
      </c>
      <c r="AT26" s="15">
        <v>3824</v>
      </c>
      <c r="AU26" s="12">
        <f t="shared" si="19"/>
        <v>102.2</v>
      </c>
      <c r="AV26" s="10">
        <f t="shared" si="20"/>
        <v>81</v>
      </c>
      <c r="AW26" s="15">
        <v>2071</v>
      </c>
      <c r="AX26" s="15">
        <v>2084</v>
      </c>
      <c r="AY26" s="12">
        <f t="shared" si="21"/>
        <v>100.62771607918879</v>
      </c>
      <c r="AZ26" s="10">
        <f t="shared" si="22"/>
        <v>13</v>
      </c>
      <c r="BA26" s="15">
        <v>1559</v>
      </c>
      <c r="BB26" s="15">
        <v>1727</v>
      </c>
      <c r="BC26" s="12">
        <f t="shared" si="26"/>
        <v>110.7761385503528</v>
      </c>
      <c r="BD26" s="10">
        <f t="shared" si="23"/>
        <v>168</v>
      </c>
      <c r="BE26" s="338">
        <v>3058.3184257602861</v>
      </c>
      <c r="BF26" s="338">
        <v>3757.4908647990255</v>
      </c>
      <c r="BG26" s="152">
        <f t="shared" si="31"/>
        <v>122.8613356002957</v>
      </c>
      <c r="BH26" s="15">
        <v>1433</v>
      </c>
      <c r="BI26" s="15">
        <v>1376</v>
      </c>
      <c r="BJ26" s="12">
        <f t="shared" si="27"/>
        <v>96.022330774598743</v>
      </c>
      <c r="BK26" s="10">
        <f t="shared" si="28"/>
        <v>-57</v>
      </c>
      <c r="BL26" s="121">
        <v>6</v>
      </c>
      <c r="BM26" s="15">
        <v>4810.38</v>
      </c>
      <c r="BN26" s="15">
        <v>6374.24</v>
      </c>
      <c r="BO26" s="122">
        <f t="shared" si="29"/>
        <v>132.5</v>
      </c>
      <c r="BP26" s="121">
        <f t="shared" si="30"/>
        <v>1563.8599999999997</v>
      </c>
      <c r="BQ26" s="159"/>
      <c r="BR26" s="159"/>
      <c r="BS26" s="159"/>
    </row>
    <row r="27" spans="1:71" s="129" customFormat="1" ht="16.5" customHeight="1" x14ac:dyDescent="0.25">
      <c r="A27" s="131" t="s">
        <v>135</v>
      </c>
      <c r="B27" s="15">
        <v>204</v>
      </c>
      <c r="C27" s="56">
        <v>232</v>
      </c>
      <c r="D27" s="122">
        <f t="shared" si="0"/>
        <v>113.72549019607843</v>
      </c>
      <c r="E27" s="121">
        <f t="shared" si="1"/>
        <v>28</v>
      </c>
      <c r="F27" s="15">
        <v>96</v>
      </c>
      <c r="G27" s="15">
        <v>132</v>
      </c>
      <c r="H27" s="122">
        <f t="shared" si="2"/>
        <v>137.5</v>
      </c>
      <c r="I27" s="121">
        <f t="shared" si="3"/>
        <v>36</v>
      </c>
      <c r="J27" s="15">
        <v>323</v>
      </c>
      <c r="K27" s="15">
        <v>326</v>
      </c>
      <c r="L27" s="11">
        <f t="shared" si="4"/>
        <v>100.92879256965945</v>
      </c>
      <c r="M27" s="10">
        <f t="shared" si="5"/>
        <v>3</v>
      </c>
      <c r="N27" s="15">
        <v>219</v>
      </c>
      <c r="O27" s="15">
        <v>247</v>
      </c>
      <c r="P27" s="12">
        <f t="shared" si="6"/>
        <v>112.78538812785388</v>
      </c>
      <c r="Q27" s="130">
        <f t="shared" si="7"/>
        <v>28</v>
      </c>
      <c r="R27" s="11">
        <v>67.8</v>
      </c>
      <c r="S27" s="11">
        <v>75.8</v>
      </c>
      <c r="T27" s="123">
        <f t="shared" si="24"/>
        <v>8</v>
      </c>
      <c r="U27" s="15">
        <v>50</v>
      </c>
      <c r="V27" s="15">
        <v>29</v>
      </c>
      <c r="W27" s="12">
        <f t="shared" si="8"/>
        <v>57.999999999999993</v>
      </c>
      <c r="X27" s="10">
        <f t="shared" si="9"/>
        <v>-21</v>
      </c>
      <c r="Y27" s="15">
        <v>1431</v>
      </c>
      <c r="Z27" s="179">
        <v>1200</v>
      </c>
      <c r="AA27" s="11">
        <f t="shared" si="10"/>
        <v>83.857442348008377</v>
      </c>
      <c r="AB27" s="10">
        <f t="shared" si="11"/>
        <v>-231</v>
      </c>
      <c r="AC27" s="15">
        <v>711</v>
      </c>
      <c r="AD27" s="179">
        <v>711</v>
      </c>
      <c r="AE27" s="11">
        <f t="shared" si="12"/>
        <v>100</v>
      </c>
      <c r="AF27" s="10">
        <f t="shared" si="13"/>
        <v>0</v>
      </c>
      <c r="AG27" s="15">
        <v>229</v>
      </c>
      <c r="AH27" s="179">
        <v>83</v>
      </c>
      <c r="AI27" s="11">
        <f t="shared" si="14"/>
        <v>36.244541484716159</v>
      </c>
      <c r="AJ27" s="10">
        <f t="shared" si="15"/>
        <v>-146</v>
      </c>
      <c r="AK27" s="15">
        <v>68</v>
      </c>
      <c r="AL27" s="15">
        <v>73</v>
      </c>
      <c r="AM27" s="12">
        <f t="shared" si="16"/>
        <v>107.35294117647058</v>
      </c>
      <c r="AN27" s="10">
        <f t="shared" si="17"/>
        <v>5</v>
      </c>
      <c r="AO27" s="16">
        <v>194</v>
      </c>
      <c r="AP27" s="16">
        <v>208</v>
      </c>
      <c r="AQ27" s="14">
        <f t="shared" si="25"/>
        <v>107.2</v>
      </c>
      <c r="AR27" s="13">
        <f t="shared" si="18"/>
        <v>14</v>
      </c>
      <c r="AS27" s="178">
        <v>813</v>
      </c>
      <c r="AT27" s="15">
        <v>891</v>
      </c>
      <c r="AU27" s="12">
        <f t="shared" si="19"/>
        <v>109.6</v>
      </c>
      <c r="AV27" s="10">
        <f t="shared" si="20"/>
        <v>78</v>
      </c>
      <c r="AW27" s="15">
        <v>551</v>
      </c>
      <c r="AX27" s="15">
        <v>564</v>
      </c>
      <c r="AY27" s="12">
        <f t="shared" si="21"/>
        <v>102.35934664246824</v>
      </c>
      <c r="AZ27" s="10">
        <f t="shared" si="22"/>
        <v>13</v>
      </c>
      <c r="BA27" s="15">
        <v>415</v>
      </c>
      <c r="BB27" s="15">
        <v>465</v>
      </c>
      <c r="BC27" s="12">
        <f t="shared" si="26"/>
        <v>112.04819277108433</v>
      </c>
      <c r="BD27" s="10">
        <f t="shared" si="23"/>
        <v>50</v>
      </c>
      <c r="BE27" s="338">
        <v>2124.6252676659528</v>
      </c>
      <c r="BF27" s="338">
        <v>2645.2655889145499</v>
      </c>
      <c r="BG27" s="152">
        <f t="shared" si="31"/>
        <v>124.50504233250301</v>
      </c>
      <c r="BH27" s="15">
        <v>317</v>
      </c>
      <c r="BI27" s="15">
        <v>454</v>
      </c>
      <c r="BJ27" s="12">
        <f t="shared" si="27"/>
        <v>143.21766561514195</v>
      </c>
      <c r="BK27" s="10">
        <f t="shared" si="28"/>
        <v>137</v>
      </c>
      <c r="BL27" s="121">
        <v>13</v>
      </c>
      <c r="BM27" s="15">
        <v>4572.3</v>
      </c>
      <c r="BN27" s="15">
        <v>7747.79</v>
      </c>
      <c r="BO27" s="122">
        <f t="shared" si="29"/>
        <v>169.5</v>
      </c>
      <c r="BP27" s="121">
        <f t="shared" si="30"/>
        <v>3175.49</v>
      </c>
      <c r="BQ27" s="159"/>
      <c r="BR27" s="159"/>
      <c r="BS27" s="159"/>
    </row>
    <row r="28" spans="1:71" s="17" customFormat="1" ht="13.5" x14ac:dyDescent="0.2">
      <c r="AU28" s="129"/>
      <c r="BE28" s="17">
        <v>2051.4672686230247</v>
      </c>
      <c r="BF28" s="17">
        <v>2677.3809523809523</v>
      </c>
      <c r="BG28" s="17">
        <v>130.5</v>
      </c>
      <c r="BQ28" s="8"/>
      <c r="BR28" s="8"/>
      <c r="BS28" s="8"/>
    </row>
    <row r="29" spans="1:71" s="17" customFormat="1" x14ac:dyDescent="0.2"/>
    <row r="30" spans="1:71" s="8" customFormat="1" x14ac:dyDescent="0.2"/>
    <row r="31" spans="1:71" s="8" customFormat="1" x14ac:dyDescent="0.2"/>
    <row r="32" spans="1:71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</sheetData>
  <mergeCells count="77">
    <mergeCell ref="BN1:BP1"/>
    <mergeCell ref="G6:G7"/>
    <mergeCell ref="F6:F7"/>
    <mergeCell ref="A1:T1"/>
    <mergeCell ref="R6:R7"/>
    <mergeCell ref="S6:S7"/>
    <mergeCell ref="T6:T7"/>
    <mergeCell ref="A2:T2"/>
    <mergeCell ref="H6:I6"/>
    <mergeCell ref="J6:J7"/>
    <mergeCell ref="K6:K7"/>
    <mergeCell ref="A3:A7"/>
    <mergeCell ref="B3:E5"/>
    <mergeCell ref="B6:B7"/>
    <mergeCell ref="C6:C7"/>
    <mergeCell ref="D6:E6"/>
    <mergeCell ref="J3:M5"/>
    <mergeCell ref="N3:Q5"/>
    <mergeCell ref="F3:I3"/>
    <mergeCell ref="F4:I5"/>
    <mergeCell ref="R3:T5"/>
    <mergeCell ref="Y3:AB5"/>
    <mergeCell ref="U3:X5"/>
    <mergeCell ref="AW3:AZ5"/>
    <mergeCell ref="BA3:BD3"/>
    <mergeCell ref="BA4:BD5"/>
    <mergeCell ref="AS3:AV5"/>
    <mergeCell ref="AC3:AJ3"/>
    <mergeCell ref="V6:V7"/>
    <mergeCell ref="W6:X6"/>
    <mergeCell ref="AH6:AH7"/>
    <mergeCell ref="AI6:AJ6"/>
    <mergeCell ref="Y6:Y7"/>
    <mergeCell ref="Z6:Z7"/>
    <mergeCell ref="AA6:AB6"/>
    <mergeCell ref="AC6:AC7"/>
    <mergeCell ref="AD6:AD7"/>
    <mergeCell ref="AE6:AF6"/>
    <mergeCell ref="AG6:AG7"/>
    <mergeCell ref="L6:M6"/>
    <mergeCell ref="N6:N7"/>
    <mergeCell ref="O6:O7"/>
    <mergeCell ref="P6:Q6"/>
    <mergeCell ref="U6:U7"/>
    <mergeCell ref="AM6:AN6"/>
    <mergeCell ref="AO6:AO7"/>
    <mergeCell ref="BA6:BA7"/>
    <mergeCell ref="AQ6:AR6"/>
    <mergeCell ref="AC4:AF5"/>
    <mergeCell ref="AG4:AJ5"/>
    <mergeCell ref="AK3:AN5"/>
    <mergeCell ref="AO3:AR5"/>
    <mergeCell ref="AK6:AK7"/>
    <mergeCell ref="AL6:AL7"/>
    <mergeCell ref="BB6:BB7"/>
    <mergeCell ref="BC6:BD6"/>
    <mergeCell ref="BE6:BE7"/>
    <mergeCell ref="BF6:BF7"/>
    <mergeCell ref="AP6:AP7"/>
    <mergeCell ref="AU6:AV6"/>
    <mergeCell ref="AW6:AW7"/>
    <mergeCell ref="AX6:AX7"/>
    <mergeCell ref="AY6:AZ6"/>
    <mergeCell ref="AS6:AS7"/>
    <mergeCell ref="AT6:AT7"/>
    <mergeCell ref="BN6:BN7"/>
    <mergeCell ref="BM3:BP5"/>
    <mergeCell ref="BG6:BG7"/>
    <mergeCell ref="BL6:BL7"/>
    <mergeCell ref="BH3:BL4"/>
    <mergeCell ref="BH5:BK5"/>
    <mergeCell ref="BJ6:BK6"/>
    <mergeCell ref="BO6:BP6"/>
    <mergeCell ref="BM6:BM7"/>
    <mergeCell ref="BH6:BH7"/>
    <mergeCell ref="BI6:BI7"/>
    <mergeCell ref="BE3:BG5"/>
  </mergeCells>
  <printOptions horizontalCentered="1"/>
  <pageMargins left="0" right="0" top="0" bottom="0" header="0.31496062992125984" footer="0.31496062992125984"/>
  <pageSetup paperSize="9" scale="72" orientation="landscape" r:id="rId1"/>
  <colBreaks count="3" manualBreakCount="3">
    <brk id="20" max="27" man="1"/>
    <brk id="36" max="27" man="1"/>
    <brk id="4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0</vt:lpstr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2020-03-11T10:14:31Z</cp:lastPrinted>
  <dcterms:created xsi:type="dcterms:W3CDTF">2017-11-17T08:56:41Z</dcterms:created>
  <dcterms:modified xsi:type="dcterms:W3CDTF">2020-03-12T06:47:03Z</dcterms:modified>
</cp:coreProperties>
</file>