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0 рік\ПОРТАЛ 2020\7 січень-липень\1.Ситуація на ринку праці та результати діяльності державної служби зайнятості\"/>
    </mc:Choice>
  </mc:AlternateContent>
  <bookViews>
    <workbookView xWindow="0" yWindow="0" windowWidth="20400" windowHeight="7365" tabRatio="573" activeTab="7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8" i="12" l="1"/>
  <c r="E8" i="12"/>
  <c r="D9" i="12"/>
  <c r="E9" i="12"/>
  <c r="D10" i="12"/>
  <c r="E10" i="12"/>
  <c r="D11" i="12"/>
  <c r="E11" i="12"/>
  <c r="D12" i="12"/>
  <c r="E12" i="12"/>
  <c r="E13" i="12"/>
  <c r="D14" i="12"/>
  <c r="E14" i="12"/>
  <c r="D15" i="12"/>
  <c r="E15" i="12"/>
  <c r="D16" i="12"/>
  <c r="E16" i="12"/>
  <c r="C7" i="11"/>
  <c r="E11" i="10" l="1"/>
  <c r="E12" i="10"/>
  <c r="D11" i="11" l="1"/>
  <c r="D21" i="11" l="1"/>
  <c r="E15" i="10" l="1"/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E13" i="10" l="1"/>
  <c r="E40" i="27" l="1"/>
  <c r="AW9" i="14" l="1"/>
  <c r="E14" i="10"/>
  <c r="D19" i="27" l="1"/>
  <c r="D17" i="27"/>
  <c r="E21" i="10" l="1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B7" i="11"/>
  <c r="E7" i="12" l="1"/>
  <c r="D7" i="12"/>
  <c r="D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22" i="11"/>
  <c r="D23" i="11"/>
  <c r="D24" i="11"/>
  <c r="D8" i="11"/>
  <c r="E10" i="10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F14" i="10"/>
  <c r="F13" i="10"/>
  <c r="F12" i="10"/>
  <c r="F11" i="10"/>
  <c r="F10" i="10"/>
  <c r="F9" i="10"/>
  <c r="D8" i="10"/>
  <c r="E8" i="10" l="1"/>
  <c r="F8" i="10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E7" i="27"/>
  <c r="D7" i="27"/>
  <c r="E6" i="27"/>
</calcChain>
</file>

<file path=xl/sharedStrings.xml><?xml version="1.0" encoding="utf-8"?>
<sst xmlns="http://schemas.openxmlformats.org/spreadsheetml/2006/main" count="282" uniqueCount="180">
  <si>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</si>
  <si>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</si>
  <si>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</si>
  <si>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</si>
  <si>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</si>
  <si>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</si>
  <si>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</si>
  <si>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</si>
  <si>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</si>
  <si>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</si>
  <si>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</si>
  <si>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</si>
  <si>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</si>
  <si>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</si>
  <si>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</si>
  <si>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</si>
  <si>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</si>
  <si>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</si>
  <si>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</si>
  <si>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</si>
  <si>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</si>
  <si>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</si>
  <si>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</si>
  <si>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</si>
  <si>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</si>
  <si>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</si>
  <si>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</si>
  <si>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</si>
  <si>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</si>
  <si>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</si>
  <si>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</si>
  <si>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</si>
  <si>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</si>
  <si>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</si>
  <si>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</si>
  <si>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</si>
  <si>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</si>
  <si>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</si>
  <si>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</si>
  <si>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</si>
  <si>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</si>
  <si>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</si>
  <si>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</si>
  <si>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</si>
  <si>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</si>
  <si>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</si>
  <si>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</si>
  <si>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</si>
  <si>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</si>
  <si>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</si>
  <si>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</si>
  <si>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</si>
  <si>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</si>
  <si>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</si>
  <si>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</si>
  <si>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</si>
  <si>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</si>
  <si>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</si>
  <si>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</si>
  <si>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</si>
  <si>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</si>
  <si>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</si>
  <si>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</si>
  <si>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</si>
  <si>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</si>
  <si>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>за формою 3-ПН</t>
  </si>
  <si>
    <t>з інших джерел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</si>
  <si>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</si>
  <si>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</si>
  <si>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</si>
  <si>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</si>
  <si>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</si>
  <si>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</si>
  <si>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</si>
  <si>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</si>
  <si>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</si>
  <si>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</si>
  <si>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</si>
  <si>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</si>
  <si>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</si>
  <si>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</si>
  <si>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</si>
  <si>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</si>
  <si>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</si>
  <si>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</si>
  <si>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</si>
  <si>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</si>
  <si>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</si>
  <si>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</si>
  <si>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</si>
  <si>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</si>
  <si>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</si>
  <si>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</si>
  <si>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</si>
  <si>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</si>
  <si>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</si>
  <si>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</si>
  <si>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</si>
  <si>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</si>
  <si>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</si>
  <si>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</si>
  <si>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</si>
  <si>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</si>
  <si>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</si>
  <si>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</si>
  <si>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</si>
  <si>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</si>
  <si>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</si>
  <si>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</si>
  <si>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</si>
  <si>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</si>
  <si>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</si>
  <si>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</si>
  <si>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</si>
  <si>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</si>
  <si>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</si>
  <si>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</si>
  <si>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</si>
  <si>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</si>
  <si>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</si>
  <si>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</si>
  <si>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</si>
  <si>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</si>
  <si>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</si>
  <si>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</si>
  <si>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</si>
  <si>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</si>
  <si>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</si>
  <si>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</si>
  <si>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</si>
  <si>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</si>
  <si>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</si>
  <si>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</si>
  <si>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</si>
  <si>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</si>
  <si>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</si>
  <si>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</si>
  <si>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</si>
  <si>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</si>
  <si>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</si>
  <si>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</si>
  <si>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 xml:space="preserve">  - з компенсацією витрат роботодавцю єдиного внеску, осіб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</si>
  <si>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</si>
  <si>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10,6%</t>
    </r>
  </si>
  <si>
    <t>2020 р.</t>
  </si>
  <si>
    <t>Середній розмір допомоги по безробіттю, у березні, грн.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</si>
  <si>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383,9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</si>
  <si>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382,6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</si>
  <si>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372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</si>
  <si>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46,5%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</si>
  <si>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51,4%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</si>
  <si>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59,3%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</si>
  <si>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45,6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</si>
  <si>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45,6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</si>
  <si>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45,6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</si>
  <si>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10,9%</t>
    </r>
  </si>
  <si>
    <t>Показники робочої сили за I квартал 2020 року</t>
  </si>
  <si>
    <t>Робоча сила у віці 15-70 років у середньому                                   за І квартал 2019 -2020 рр.                                                                                                                                                   за місцем проживання та статтю</t>
  </si>
  <si>
    <t xml:space="preserve"> 2020 р.</t>
  </si>
  <si>
    <t xml:space="preserve">Робоча сила віком 15-70 років за І квартал 2019 -2020 рр.  </t>
  </si>
  <si>
    <t>січень-липень 2019 р.</t>
  </si>
  <si>
    <t xml:space="preserve">  січень-липень 2020 р.</t>
  </si>
  <si>
    <t xml:space="preserve"> січень-липень 2019 р.</t>
  </si>
  <si>
    <t xml:space="preserve"> січень-липень 2020 р.</t>
  </si>
  <si>
    <t>січень-липень 2020 р.</t>
  </si>
  <si>
    <r>
      <t xml:space="preserve">Середній розмір допомоги по безробіттю у </t>
    </r>
    <r>
      <rPr>
        <sz val="11"/>
        <color rgb="FFFF0000"/>
        <rFont val="Times New Roman"/>
        <family val="1"/>
        <charset val="204"/>
      </rPr>
      <t>ЛИПНІ</t>
    </r>
    <r>
      <rPr>
        <sz val="11"/>
        <rFont val="Times New Roman"/>
        <family val="1"/>
        <charset val="204"/>
      </rPr>
      <t xml:space="preserve">, </t>
    </r>
    <r>
      <rPr>
        <i/>
        <sz val="11"/>
        <rFont val="Times New Roman"/>
        <family val="1"/>
        <charset val="204"/>
      </rPr>
      <t>грн.</t>
    </r>
  </si>
  <si>
    <t>у  січні-липні 2019 - 2020 рр.</t>
  </si>
  <si>
    <t xml:space="preserve">    -5,2 в.п.</t>
  </si>
  <si>
    <t xml:space="preserve">    - 13,9 в.п.</t>
  </si>
  <si>
    <t>на 01.08.2019</t>
  </si>
  <si>
    <t>на 01.08.2020</t>
  </si>
  <si>
    <t xml:space="preserve">    -8,5 в.п.</t>
  </si>
  <si>
    <t xml:space="preserve">     -14,9 в.п.</t>
  </si>
  <si>
    <t xml:space="preserve">    +0,4 в.п.</t>
  </si>
  <si>
    <t>- 4 в.п.</t>
  </si>
  <si>
    <t xml:space="preserve"> -2,8 в.п.</t>
  </si>
  <si>
    <t xml:space="preserve">  +397 грн.</t>
  </si>
  <si>
    <t xml:space="preserve"> + 558 грн.</t>
  </si>
  <si>
    <t xml:space="preserve"> +5 осіб</t>
  </si>
  <si>
    <t>у січні-липні 2019-2020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</si>
</sst>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  <font>
      <b/>
      <sz val="2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30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2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4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4" fillId="0" borderId="0" xfId="0" applyFont="1"/>
    <xf numFmtId="0" fontId="7" fillId="0" borderId="0" xfId="14" applyFont="1" applyFill="1" applyBorder="1" applyAlignment="1">
      <alignment vertical="top" wrapText="1"/>
    </xf>
    <xf numFmtId="0" fontId="65" fillId="0" borderId="3" xfId="0" applyFont="1" applyBorder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0" fontId="65" fillId="0" borderId="24" xfId="0" applyFont="1" applyBorder="1" applyAlignment="1">
      <alignment horizontal="left" vertical="center" indent="1"/>
    </xf>
    <xf numFmtId="0" fontId="65" fillId="0" borderId="26" xfId="0" applyFont="1" applyBorder="1" applyAlignment="1">
      <alignment horizontal="left" vertical="center" indent="1"/>
    </xf>
    <xf numFmtId="0" fontId="65" fillId="0" borderId="27" xfId="0" applyFont="1" applyBorder="1" applyAlignment="1">
      <alignment horizontal="left" vertical="center" indent="1"/>
    </xf>
    <xf numFmtId="0" fontId="71" fillId="2" borderId="2" xfId="10" applyNumberFormat="1" applyFont="1" applyFill="1" applyBorder="1" applyAlignment="1" applyProtection="1">
      <alignment horizontal="left" vertical="center"/>
      <protection locked="0"/>
    </xf>
    <xf numFmtId="3" fontId="71" fillId="2" borderId="2" xfId="6" applyNumberFormat="1" applyFont="1" applyFill="1" applyBorder="1" applyAlignment="1">
      <alignment horizontal="center" vertical="center"/>
    </xf>
    <xf numFmtId="165" fontId="71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Protection="1">
      <protection locked="0"/>
    </xf>
    <xf numFmtId="0" fontId="72" fillId="0" borderId="2" xfId="13" applyFont="1" applyBorder="1" applyAlignment="1">
      <alignment horizontal="center"/>
    </xf>
    <xf numFmtId="1" fontId="72" fillId="2" borderId="2" xfId="6" applyNumberFormat="1" applyFont="1" applyFill="1" applyBorder="1" applyAlignment="1">
      <alignment horizontal="center" vertical="center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Alignment="1" applyProtection="1">
      <alignment vertical="center"/>
      <protection locked="0"/>
    </xf>
    <xf numFmtId="0" fontId="10" fillId="2" borderId="2" xfId="9" applyFont="1" applyFill="1" applyBorder="1" applyAlignment="1">
      <alignment horizontal="center" vertical="center" wrapText="1"/>
    </xf>
    <xf numFmtId="0" fontId="1" fillId="2" borderId="0" xfId="9" applyFont="1" applyFill="1"/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4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49" fontId="46" fillId="2" borderId="2" xfId="6" applyNumberFormat="1" applyFont="1" applyFill="1" applyBorder="1" applyAlignment="1">
      <alignment horizontal="center" vertical="center" wrapText="1"/>
    </xf>
    <xf numFmtId="49" fontId="46" fillId="2" borderId="12" xfId="6" applyNumberFormat="1" applyFont="1" applyFill="1" applyBorder="1" applyAlignment="1">
      <alignment horizontal="center" vertical="center" wrapText="1"/>
    </xf>
    <xf numFmtId="0" fontId="60" fillId="2" borderId="11" xfId="16" applyFont="1" applyFill="1" applyBorder="1" applyAlignment="1">
      <alignment horizontal="left" vertical="center" wrapText="1"/>
    </xf>
    <xf numFmtId="164" fontId="33" fillId="2" borderId="11" xfId="6" applyNumberFormat="1" applyFont="1" applyFill="1" applyBorder="1" applyAlignment="1">
      <alignment horizontal="center" vertical="center"/>
    </xf>
    <xf numFmtId="164" fontId="33" fillId="2" borderId="10" xfId="6" applyNumberFormat="1" applyFont="1" applyFill="1" applyBorder="1" applyAlignment="1">
      <alignment horizontal="center" vertical="center"/>
    </xf>
    <xf numFmtId="0" fontId="58" fillId="2" borderId="9" xfId="16" applyFont="1" applyFill="1" applyBorder="1" applyAlignment="1">
      <alignment vertical="center" wrapText="1"/>
    </xf>
    <xf numFmtId="164" fontId="34" fillId="2" borderId="9" xfId="6" applyNumberFormat="1" applyFont="1" applyFill="1" applyBorder="1" applyAlignment="1">
      <alignment horizontal="center" vertical="center"/>
    </xf>
    <xf numFmtId="164" fontId="34" fillId="2" borderId="8" xfId="6" applyNumberFormat="1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left" vertical="center" wrapText="1"/>
    </xf>
    <xf numFmtId="164" fontId="33" fillId="2" borderId="7" xfId="6" applyNumberFormat="1" applyFont="1" applyFill="1" applyBorder="1" applyAlignment="1">
      <alignment horizontal="center" vertical="center"/>
    </xf>
    <xf numFmtId="164" fontId="33" fillId="2" borderId="6" xfId="6" applyNumberFormat="1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left" vertical="center" wrapText="1"/>
    </xf>
    <xf numFmtId="164" fontId="34" fillId="2" borderId="3" xfId="6" applyNumberFormat="1" applyFont="1" applyFill="1" applyBorder="1" applyAlignment="1">
      <alignment horizontal="center" vertical="center"/>
    </xf>
    <xf numFmtId="164" fontId="34" fillId="2" borderId="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5" fillId="0" borderId="2" xfId="10" applyNumberFormat="1" applyFont="1" applyFill="1" applyBorder="1" applyAlignment="1" applyProtection="1">
      <alignment horizontal="center"/>
      <protection locked="0"/>
    </xf>
    <xf numFmtId="165" fontId="76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4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0" fontId="72" fillId="2" borderId="2" xfId="6" applyNumberFormat="1" applyFont="1" applyFill="1" applyBorder="1" applyAlignment="1">
      <alignment horizontal="center" vertical="center"/>
    </xf>
    <xf numFmtId="3" fontId="4" fillId="0" borderId="3" xfId="9" applyNumberFormat="1" applyFont="1" applyFill="1" applyBorder="1" applyAlignment="1">
      <alignment horizontal="center" vertical="center" wrapText="1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6" fillId="0" borderId="2" xfId="1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4" fillId="0" borderId="9" xfId="9" applyNumberFormat="1" applyFont="1" applyFill="1" applyBorder="1" applyAlignment="1">
      <alignment horizontal="center" vertical="center"/>
    </xf>
    <xf numFmtId="0" fontId="59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1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0" fontId="30" fillId="0" borderId="0" xfId="15" applyFont="1" applyFill="1"/>
    <xf numFmtId="0" fontId="30" fillId="0" borderId="0" xfId="15" applyFont="1" applyFill="1" applyBorder="1" applyAlignment="1">
      <alignment horizontal="center"/>
    </xf>
    <xf numFmtId="3" fontId="30" fillId="0" borderId="0" xfId="15" applyNumberFormat="1" applyFont="1" applyFill="1" applyAlignment="1">
      <alignment wrapText="1"/>
    </xf>
    <xf numFmtId="0" fontId="30" fillId="0" borderId="0" xfId="15" applyFont="1" applyFill="1" applyAlignment="1">
      <alignment wrapText="1"/>
    </xf>
    <xf numFmtId="0" fontId="4" fillId="0" borderId="11" xfId="9" applyFont="1" applyFill="1" applyBorder="1" applyAlignment="1">
      <alignment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58" fillId="0" borderId="3" xfId="9" applyFont="1" applyFill="1" applyBorder="1" applyAlignment="1">
      <alignment vertical="center" wrapText="1"/>
    </xf>
    <xf numFmtId="165" fontId="58" fillId="0" borderId="3" xfId="9" applyNumberFormat="1" applyFont="1" applyFill="1" applyBorder="1" applyAlignment="1">
      <alignment horizontal="center" vertical="center"/>
    </xf>
    <xf numFmtId="164" fontId="58" fillId="0" borderId="3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vertical="center" wrapText="1"/>
    </xf>
    <xf numFmtId="0" fontId="59" fillId="0" borderId="13" xfId="9" applyFont="1" applyFill="1" applyBorder="1" applyAlignment="1">
      <alignment vertical="center" wrapText="1"/>
    </xf>
    <xf numFmtId="0" fontId="60" fillId="0" borderId="11" xfId="9" applyFont="1" applyFill="1" applyBorder="1" applyAlignment="1">
      <alignment horizontal="left" vertical="center" wrapText="1" indent="1"/>
    </xf>
    <xf numFmtId="165" fontId="60" fillId="0" borderId="11" xfId="9" applyNumberFormat="1" applyFont="1" applyFill="1" applyBorder="1" applyAlignment="1">
      <alignment horizontal="center" vertical="center"/>
    </xf>
    <xf numFmtId="164" fontId="60" fillId="0" borderId="11" xfId="9" applyNumberFormat="1" applyFont="1" applyFill="1" applyBorder="1" applyAlignment="1">
      <alignment horizontal="center" vertical="center"/>
    </xf>
    <xf numFmtId="0" fontId="58" fillId="0" borderId="7" xfId="9" applyFont="1" applyFill="1" applyBorder="1" applyAlignment="1">
      <alignment vertical="center" wrapText="1"/>
    </xf>
    <xf numFmtId="165" fontId="58" fillId="0" borderId="24" xfId="9" applyNumberFormat="1" applyFont="1" applyFill="1" applyBorder="1" applyAlignment="1">
      <alignment horizontal="center" vertical="center"/>
    </xf>
    <xf numFmtId="1" fontId="58" fillId="0" borderId="23" xfId="9" applyNumberFormat="1" applyFont="1" applyFill="1" applyBorder="1" applyAlignment="1">
      <alignment horizontal="center" vertical="center"/>
    </xf>
    <xf numFmtId="1" fontId="58" fillId="0" borderId="24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1" fontId="4" fillId="0" borderId="2" xfId="9" applyNumberFormat="1" applyFont="1" applyFill="1" applyBorder="1" applyAlignment="1">
      <alignment horizontal="center" vertical="center"/>
    </xf>
    <xf numFmtId="0" fontId="4" fillId="0" borderId="7" xfId="9" applyFont="1" applyFill="1" applyBorder="1" applyAlignment="1">
      <alignment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0" fontId="58" fillId="0" borderId="25" xfId="9" applyFont="1" applyFill="1" applyBorder="1" applyAlignment="1">
      <alignment vertical="center" wrapText="1"/>
    </xf>
    <xf numFmtId="165" fontId="63" fillId="0" borderId="3" xfId="9" applyNumberFormat="1" applyFont="1" applyFill="1" applyBorder="1" applyAlignment="1">
      <alignment horizontal="center" vertical="center"/>
    </xf>
    <xf numFmtId="164" fontId="63" fillId="0" borderId="3" xfId="9" applyNumberFormat="1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56" fillId="0" borderId="2" xfId="2" applyFont="1" applyFill="1" applyBorder="1" applyAlignment="1">
      <alignment vertical="center" wrapText="1"/>
    </xf>
    <xf numFmtId="0" fontId="4" fillId="0" borderId="2" xfId="7" applyFont="1" applyFill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0" fontId="84" fillId="0" borderId="2" xfId="0" applyFont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0" fontId="84" fillId="0" borderId="17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68" fillId="0" borderId="14" xfId="6" applyFont="1" applyFill="1" applyBorder="1" applyAlignment="1">
      <alignment horizontal="left" vertical="center" wrapText="1" indent="1"/>
    </xf>
    <xf numFmtId="0" fontId="68" fillId="0" borderId="23" xfId="6" applyFont="1" applyFill="1" applyBorder="1" applyAlignment="1">
      <alignment horizontal="left" vertical="center" wrapText="1" indent="1"/>
    </xf>
    <xf numFmtId="0" fontId="68" fillId="0" borderId="3" xfId="6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0" fontId="70" fillId="0" borderId="0" xfId="14" applyFont="1" applyFill="1" applyBorder="1" applyAlignment="1">
      <alignment horizontal="center" vertical="top" wrapText="1"/>
    </xf>
    <xf numFmtId="0" fontId="66" fillId="0" borderId="14" xfId="6" applyFont="1" applyFill="1" applyBorder="1" applyAlignment="1">
      <alignment horizontal="left" vertical="center" wrapText="1" indent="1"/>
    </xf>
    <xf numFmtId="0" fontId="66" fillId="0" borderId="23" xfId="6" applyFont="1" applyFill="1" applyBorder="1" applyAlignment="1">
      <alignment horizontal="left" vertical="center" wrapText="1" indent="1"/>
    </xf>
    <xf numFmtId="0" fontId="66" fillId="0" borderId="3" xfId="6" applyFont="1" applyFill="1" applyBorder="1" applyAlignment="1">
      <alignment horizontal="left" vertical="center" wrapText="1" indent="1"/>
    </xf>
    <xf numFmtId="0" fontId="68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8" fillId="2" borderId="0" xfId="6" applyFont="1" applyFill="1" applyAlignment="1">
      <alignment horizontal="right"/>
    </xf>
    <xf numFmtId="0" fontId="79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80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1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0" fillId="0" borderId="2" xfId="1" applyNumberFormat="1" applyFont="1" applyBorder="1" applyAlignment="1">
      <alignment horizontal="center" vertical="center" wrapText="1"/>
    </xf>
    <xf numFmtId="0" fontId="79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80" fillId="2" borderId="0" xfId="9" applyFont="1" applyFill="1"/>
    <xf numFmtId="0" fontId="1" fillId="2" borderId="0" xfId="9" applyFont="1" applyFill="1"/>
    <xf numFmtId="0" fontId="4" fillId="0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9" fillId="0" borderId="13" xfId="9" applyFont="1" applyFill="1" applyBorder="1" applyAlignment="1">
      <alignment horizontal="center" vertical="center"/>
    </xf>
    <xf numFmtId="0" fontId="59" fillId="0" borderId="17" xfId="9" applyFont="1" applyFill="1" applyBorder="1" applyAlignment="1">
      <alignment horizontal="center" vertical="center"/>
    </xf>
    <xf numFmtId="0" fontId="55" fillId="0" borderId="18" xfId="9" applyFont="1" applyFill="1" applyBorder="1" applyAlignment="1">
      <alignment horizontal="center" vertical="center" wrapText="1"/>
    </xf>
    <xf numFmtId="0" fontId="55" fillId="0" borderId="16" xfId="9" applyFont="1" applyFill="1" applyBorder="1" applyAlignment="1">
      <alignment horizontal="center" vertical="center" wrapText="1"/>
    </xf>
    <xf numFmtId="0" fontId="55" fillId="0" borderId="19" xfId="9" applyFont="1" applyFill="1" applyBorder="1" applyAlignment="1">
      <alignment horizontal="center" vertical="center" wrapText="1"/>
    </xf>
    <xf numFmtId="0" fontId="55" fillId="0" borderId="4" xfId="9" applyFont="1" applyFill="1" applyBorder="1" applyAlignment="1">
      <alignment horizontal="center" vertical="center" wrapText="1"/>
    </xf>
    <xf numFmtId="0" fontId="55" fillId="0" borderId="1" xfId="9" applyFont="1" applyFill="1" applyBorder="1" applyAlignment="1">
      <alignment horizontal="center" vertical="center" wrapText="1"/>
    </xf>
    <xf numFmtId="0" fontId="55" fillId="0" borderId="15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0" borderId="13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49" fontId="62" fillId="0" borderId="4" xfId="9" applyNumberFormat="1" applyFont="1" applyFill="1" applyBorder="1" applyAlignment="1">
      <alignment horizontal="center" vertical="center"/>
    </xf>
    <xf numFmtId="49" fontId="62" fillId="0" borderId="15" xfId="9" applyNumberFormat="1" applyFont="1" applyFill="1" applyBorder="1" applyAlignment="1">
      <alignment horizontal="center" vertical="center"/>
    </xf>
    <xf numFmtId="0" fontId="53" fillId="2" borderId="0" xfId="9" applyFont="1" applyFill="1" applyBorder="1" applyAlignment="1">
      <alignment horizontal="center" vertical="center"/>
    </xf>
    <xf numFmtId="0" fontId="82" fillId="2" borderId="1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center" wrapText="1"/>
    </xf>
    <xf numFmtId="49" fontId="37" fillId="0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65" fontId="62" fillId="0" borderId="4" xfId="9" applyNumberFormat="1" applyFont="1" applyFill="1" applyBorder="1" applyAlignment="1">
      <alignment horizontal="center" vertical="center"/>
    </xf>
    <xf numFmtId="165" fontId="62" fillId="0" borderId="15" xfId="9" applyNumberFormat="1" applyFont="1" applyFill="1" applyBorder="1" applyAlignment="1">
      <alignment horizontal="center" vertical="center"/>
    </xf>
    <xf numFmtId="1" fontId="80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8" fillId="0" borderId="3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19" fillId="0" borderId="2" xfId="10" applyNumberFormat="1" applyFont="1" applyFill="1" applyBorder="1" applyAlignment="1" applyProtection="1">
      <alignment horizontal="center" vertical="center"/>
      <protection locked="0"/>
    </xf>
    <xf numFmtId="164" fontId="60" fillId="0" borderId="11" xfId="9" applyNumberFormat="1" applyFont="1" applyFill="1" applyBorder="1" applyAlignment="1">
      <alignment horizontal="center" vertical="center" wrapText="1"/>
    </xf>
    <xf numFmtId="3" fontId="58" fillId="0" borderId="7" xfId="9" applyNumberFormat="1" applyFont="1" applyFill="1" applyBorder="1" applyAlignment="1">
      <alignment horizontal="center" vertical="center" wrapText="1"/>
    </xf>
    <xf numFmtId="165" fontId="61" fillId="0" borderId="2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5" fontId="59" fillId="0" borderId="2" xfId="9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5" fontId="63" fillId="0" borderId="3" xfId="9" applyNumberFormat="1" applyFont="1" applyFill="1" applyBorder="1" applyAlignment="1">
      <alignment horizontal="center" vertical="center" wrapText="1"/>
    </xf>
    <xf numFmtId="164" fontId="63" fillId="0" borderId="3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N12" sqref="N12"/>
    </sheetView>
  </sheetViews>
  <sheetFormatPr defaultRowHeight="15" x14ac:dyDescent="0.25"/>
  <cols>
    <col min="1" max="1" width="51.85546875" style="68" customWidth="1"/>
    <col min="2" max="2" width="52.85546875" style="68" customWidth="1"/>
    <col min="3" max="16384" width="9.140625" style="68"/>
  </cols>
  <sheetData>
    <row r="1" spans="1:11" ht="36.75" customHeight="1" x14ac:dyDescent="0.4">
      <c r="B1" s="147" t="s">
        <v>117</v>
      </c>
    </row>
    <row r="2" spans="1:11" ht="26.25" customHeight="1" x14ac:dyDescent="0.25">
      <c r="A2" s="207" t="s">
        <v>156</v>
      </c>
      <c r="B2" s="207"/>
    </row>
    <row r="3" spans="1:11" ht="20.25" x14ac:dyDescent="0.25">
      <c r="A3" s="208" t="s">
        <v>139</v>
      </c>
      <c r="B3" s="208"/>
      <c r="C3" s="69"/>
      <c r="D3" s="69"/>
      <c r="E3" s="69"/>
      <c r="F3" s="69"/>
      <c r="G3" s="69"/>
      <c r="H3" s="69"/>
      <c r="I3" s="69"/>
      <c r="J3" s="69"/>
      <c r="K3" s="69"/>
    </row>
    <row r="4" spans="1:11" ht="24" customHeight="1" x14ac:dyDescent="0.25"/>
    <row r="5" spans="1:11" ht="30.75" customHeight="1" x14ac:dyDescent="0.25">
      <c r="A5" s="209" t="s">
        <v>115</v>
      </c>
      <c r="B5" s="71" t="s">
        <v>146</v>
      </c>
    </row>
    <row r="6" spans="1:11" ht="30.75" customHeight="1" x14ac:dyDescent="0.25">
      <c r="A6" s="210"/>
      <c r="B6" s="72" t="s">
        <v>147</v>
      </c>
    </row>
    <row r="7" spans="1:11" ht="30.75" customHeight="1" x14ac:dyDescent="0.25">
      <c r="A7" s="211"/>
      <c r="B7" s="70" t="s">
        <v>148</v>
      </c>
    </row>
    <row r="8" spans="1:11" ht="30.75" customHeight="1" x14ac:dyDescent="0.25">
      <c r="A8" s="204" t="s">
        <v>52</v>
      </c>
      <c r="B8" s="71" t="s">
        <v>149</v>
      </c>
    </row>
    <row r="9" spans="1:11" ht="30.75" customHeight="1" x14ac:dyDescent="0.25">
      <c r="A9" s="205"/>
      <c r="B9" s="72" t="s">
        <v>150</v>
      </c>
    </row>
    <row r="10" spans="1:11" ht="30.75" customHeight="1" thickBot="1" x14ac:dyDescent="0.3">
      <c r="A10" s="212"/>
      <c r="B10" s="73" t="s">
        <v>151</v>
      </c>
    </row>
    <row r="11" spans="1:11" ht="30.75" customHeight="1" thickTop="1" x14ac:dyDescent="0.25">
      <c r="A11" s="210" t="s">
        <v>116</v>
      </c>
      <c r="B11" s="74" t="s">
        <v>152</v>
      </c>
    </row>
    <row r="12" spans="1:11" ht="30.75" customHeight="1" x14ac:dyDescent="0.25">
      <c r="A12" s="210"/>
      <c r="B12" s="72" t="s">
        <v>153</v>
      </c>
    </row>
    <row r="13" spans="1:11" ht="30.75" customHeight="1" x14ac:dyDescent="0.25">
      <c r="A13" s="211"/>
      <c r="B13" s="70" t="s">
        <v>154</v>
      </c>
    </row>
    <row r="14" spans="1:11" ht="30.75" customHeight="1" x14ac:dyDescent="0.25">
      <c r="A14" s="204" t="s">
        <v>114</v>
      </c>
      <c r="B14" s="71" t="s">
        <v>142</v>
      </c>
    </row>
    <row r="15" spans="1:11" ht="30.75" customHeight="1" x14ac:dyDescent="0.25">
      <c r="A15" s="205"/>
      <c r="B15" s="72" t="s">
        <v>143</v>
      </c>
    </row>
    <row r="16" spans="1:11" ht="30.75" customHeight="1" x14ac:dyDescent="0.25">
      <c r="A16" s="206"/>
      <c r="B16" s="70" t="s">
        <v>155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topLeftCell="A2" zoomScale="80" zoomScaleNormal="100" zoomScaleSheetLayoutView="80" workbookViewId="0">
      <selection activeCell="P6" sqref="P6"/>
    </sheetView>
  </sheetViews>
  <sheetFormatPr defaultColWidth="10.28515625" defaultRowHeight="15" x14ac:dyDescent="0.25"/>
  <cols>
    <col min="1" max="1" width="38.42578125" style="121" customWidth="1"/>
    <col min="2" max="2" width="19.7109375" style="121" customWidth="1"/>
    <col min="3" max="3" width="21.140625" style="121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19" t="s">
        <v>117</v>
      </c>
      <c r="C1" s="219"/>
    </row>
    <row r="2" spans="1:3" ht="93.75" customHeight="1" x14ac:dyDescent="0.25">
      <c r="A2" s="213" t="s">
        <v>157</v>
      </c>
      <c r="B2" s="213"/>
      <c r="C2" s="213"/>
    </row>
    <row r="3" spans="1:3" s="63" customFormat="1" ht="27" customHeight="1" x14ac:dyDescent="0.25">
      <c r="A3" s="214" t="s">
        <v>139</v>
      </c>
      <c r="B3" s="214"/>
      <c r="C3" s="214"/>
    </row>
    <row r="4" spans="1:3" s="30" customFormat="1" ht="25.5" customHeight="1" x14ac:dyDescent="0.2">
      <c r="A4" s="217"/>
      <c r="B4" s="215" t="s">
        <v>44</v>
      </c>
      <c r="C4" s="216"/>
    </row>
    <row r="5" spans="1:3" s="30" customFormat="1" ht="30" customHeight="1" x14ac:dyDescent="0.2">
      <c r="A5" s="218"/>
      <c r="B5" s="105" t="s">
        <v>113</v>
      </c>
      <c r="C5" s="106" t="s">
        <v>158</v>
      </c>
    </row>
    <row r="6" spans="1:3" s="30" customFormat="1" ht="63" customHeight="1" x14ac:dyDescent="0.2">
      <c r="A6" s="107" t="s">
        <v>112</v>
      </c>
      <c r="B6" s="108">
        <v>422</v>
      </c>
      <c r="C6" s="109">
        <v>428.2</v>
      </c>
    </row>
    <row r="7" spans="1:3" s="30" customFormat="1" ht="48.75" customHeight="1" x14ac:dyDescent="0.2">
      <c r="A7" s="110" t="s">
        <v>111</v>
      </c>
      <c r="B7" s="111">
        <v>56.5</v>
      </c>
      <c r="C7" s="112">
        <v>57.5</v>
      </c>
    </row>
    <row r="8" spans="1:3" s="30" customFormat="1" ht="57" customHeight="1" x14ac:dyDescent="0.2">
      <c r="A8" s="113" t="s">
        <v>53</v>
      </c>
      <c r="B8" s="114">
        <v>369.9</v>
      </c>
      <c r="C8" s="115">
        <v>382.6</v>
      </c>
    </row>
    <row r="9" spans="1:3" s="30" customFormat="1" ht="54.75" customHeight="1" x14ac:dyDescent="0.2">
      <c r="A9" s="116" t="s">
        <v>52</v>
      </c>
      <c r="B9" s="117">
        <v>49.5</v>
      </c>
      <c r="C9" s="118">
        <v>51.4</v>
      </c>
    </row>
    <row r="10" spans="1:3" s="30" customFormat="1" ht="70.5" customHeight="1" x14ac:dyDescent="0.2">
      <c r="A10" s="119" t="s">
        <v>58</v>
      </c>
      <c r="B10" s="108">
        <v>52.1</v>
      </c>
      <c r="C10" s="109">
        <v>45.6</v>
      </c>
    </row>
    <row r="11" spans="1:3" s="30" customFormat="1" ht="60.75" customHeight="1" x14ac:dyDescent="0.2">
      <c r="A11" s="116" t="s">
        <v>114</v>
      </c>
      <c r="B11" s="117">
        <v>12.3</v>
      </c>
      <c r="C11" s="118">
        <v>10.6</v>
      </c>
    </row>
    <row r="12" spans="1:3" s="31" customFormat="1" x14ac:dyDescent="0.25">
      <c r="A12" s="120"/>
      <c r="B12" s="120"/>
      <c r="C12" s="121"/>
    </row>
    <row r="13" spans="1:3" s="32" customFormat="1" ht="12" customHeight="1" x14ac:dyDescent="0.25">
      <c r="A13" s="122"/>
      <c r="B13" s="122"/>
      <c r="C13" s="121"/>
    </row>
    <row r="14" spans="1:3" x14ac:dyDescent="0.25">
      <c r="A14" s="123"/>
    </row>
    <row r="15" spans="1:3" x14ac:dyDescent="0.25">
      <c r="A15" s="123"/>
    </row>
    <row r="16" spans="1:3" x14ac:dyDescent="0.25">
      <c r="A16" s="123"/>
    </row>
    <row r="17" spans="1:1" x14ac:dyDescent="0.25">
      <c r="A17" s="123"/>
    </row>
    <row r="18" spans="1:1" x14ac:dyDescent="0.25">
      <c r="A18" s="123"/>
    </row>
    <row r="19" spans="1:1" x14ac:dyDescent="0.25">
      <c r="A19" s="123"/>
    </row>
    <row r="20" spans="1:1" x14ac:dyDescent="0.25">
      <c r="A20" s="123"/>
    </row>
    <row r="21" spans="1:1" x14ac:dyDescent="0.25">
      <c r="A21" s="123"/>
    </row>
    <row r="22" spans="1:1" x14ac:dyDescent="0.25">
      <c r="A22" s="123"/>
    </row>
    <row r="23" spans="1:1" x14ac:dyDescent="0.25">
      <c r="A23" s="123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F21" sqref="F21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20" t="s">
        <v>117</v>
      </c>
      <c r="I1" s="221"/>
    </row>
    <row r="2" spans="1:9" s="33" customFormat="1" ht="18" customHeight="1" x14ac:dyDescent="0.3">
      <c r="A2" s="222" t="s">
        <v>159</v>
      </c>
      <c r="B2" s="222"/>
      <c r="C2" s="222"/>
      <c r="D2" s="222"/>
      <c r="E2" s="222"/>
      <c r="F2" s="222"/>
      <c r="G2" s="222"/>
      <c r="H2" s="222"/>
      <c r="I2" s="222"/>
    </row>
    <row r="3" spans="1:9" s="33" customFormat="1" ht="14.25" customHeight="1" x14ac:dyDescent="0.3">
      <c r="A3" s="223" t="s">
        <v>45</v>
      </c>
      <c r="B3" s="223"/>
      <c r="C3" s="223"/>
      <c r="D3" s="223"/>
      <c r="E3" s="223"/>
      <c r="F3" s="223"/>
      <c r="G3" s="223"/>
      <c r="H3" s="223"/>
      <c r="I3" s="223"/>
    </row>
    <row r="4" spans="1:9" s="33" customFormat="1" ht="9" hidden="1" customHeight="1" x14ac:dyDescent="0.3">
      <c r="A4" s="223"/>
      <c r="B4" s="223"/>
      <c r="C4" s="223"/>
      <c r="D4" s="223"/>
      <c r="E4" s="223"/>
      <c r="F4" s="223"/>
      <c r="G4" s="223"/>
      <c r="H4" s="223"/>
      <c r="I4" s="223"/>
    </row>
    <row r="5" spans="1:9" ht="18" customHeight="1" x14ac:dyDescent="0.25">
      <c r="A5" s="29" t="s">
        <v>140</v>
      </c>
      <c r="F5" s="224"/>
      <c r="G5" s="224"/>
      <c r="H5" s="224"/>
      <c r="I5" s="224"/>
    </row>
    <row r="6" spans="1:9" s="36" customFormat="1" ht="16.5" customHeight="1" x14ac:dyDescent="0.25">
      <c r="A6" s="226"/>
      <c r="B6" s="227" t="s">
        <v>46</v>
      </c>
      <c r="C6" s="227"/>
      <c r="D6" s="227" t="s">
        <v>47</v>
      </c>
      <c r="E6" s="227"/>
      <c r="F6" s="227" t="s">
        <v>48</v>
      </c>
      <c r="G6" s="227"/>
      <c r="H6" s="227" t="s">
        <v>49</v>
      </c>
      <c r="I6" s="227"/>
    </row>
    <row r="7" spans="1:9" s="37" customFormat="1" ht="27.75" customHeight="1" x14ac:dyDescent="0.25">
      <c r="A7" s="226"/>
      <c r="B7" s="67" t="s">
        <v>113</v>
      </c>
      <c r="C7" s="67" t="s">
        <v>158</v>
      </c>
      <c r="D7" s="67" t="s">
        <v>113</v>
      </c>
      <c r="E7" s="67" t="s">
        <v>158</v>
      </c>
      <c r="F7" s="67" t="s">
        <v>113</v>
      </c>
      <c r="G7" s="67" t="s">
        <v>158</v>
      </c>
      <c r="H7" s="67" t="s">
        <v>113</v>
      </c>
      <c r="I7" s="67" t="s">
        <v>158</v>
      </c>
    </row>
    <row r="8" spans="1:9" s="36" customFormat="1" ht="12.75" customHeight="1" x14ac:dyDescent="0.25">
      <c r="A8" s="38"/>
      <c r="B8" s="225" t="s">
        <v>50</v>
      </c>
      <c r="C8" s="225"/>
      <c r="D8" s="225" t="s">
        <v>51</v>
      </c>
      <c r="E8" s="225"/>
      <c r="F8" s="225" t="s">
        <v>50</v>
      </c>
      <c r="G8" s="225"/>
      <c r="H8" s="225" t="s">
        <v>51</v>
      </c>
      <c r="I8" s="225"/>
    </row>
    <row r="9" spans="1:9" ht="15.75" customHeight="1" x14ac:dyDescent="0.25">
      <c r="A9" s="39" t="s">
        <v>12</v>
      </c>
      <c r="B9" s="40">
        <v>369.9</v>
      </c>
      <c r="C9" s="40">
        <v>382.6</v>
      </c>
      <c r="D9" s="40">
        <v>49.5</v>
      </c>
      <c r="E9" s="40">
        <v>51.4</v>
      </c>
      <c r="F9" s="41">
        <v>52.1</v>
      </c>
      <c r="G9" s="41">
        <v>45.6</v>
      </c>
      <c r="H9" s="40">
        <v>12.3</v>
      </c>
      <c r="I9" s="40">
        <v>10.6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H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D10" sqref="D10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28" t="s">
        <v>117</v>
      </c>
      <c r="F1" s="229"/>
    </row>
    <row r="2" spans="1:6" s="45" customFormat="1" ht="24.75" customHeight="1" x14ac:dyDescent="0.25">
      <c r="F2" s="46"/>
    </row>
    <row r="3" spans="1:6" s="47" customFormat="1" ht="51" customHeight="1" x14ac:dyDescent="0.25">
      <c r="A3" s="230" t="s">
        <v>54</v>
      </c>
      <c r="B3" s="230"/>
      <c r="C3" s="230"/>
      <c r="D3" s="230"/>
      <c r="E3" s="230"/>
      <c r="F3" s="230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31"/>
      <c r="C6" s="232" t="s">
        <v>160</v>
      </c>
      <c r="D6" s="232" t="s">
        <v>161</v>
      </c>
      <c r="E6" s="233" t="s">
        <v>56</v>
      </c>
      <c r="F6" s="233"/>
    </row>
    <row r="7" spans="1:6" s="47" customFormat="1" ht="42" customHeight="1" x14ac:dyDescent="0.25">
      <c r="A7" s="50"/>
      <c r="B7" s="231"/>
      <c r="C7" s="232"/>
      <c r="D7" s="232"/>
      <c r="E7" s="62" t="s">
        <v>2</v>
      </c>
      <c r="F7" s="51" t="s">
        <v>10</v>
      </c>
    </row>
    <row r="8" spans="1:6" ht="30.75" customHeight="1" x14ac:dyDescent="0.2">
      <c r="B8" s="75" t="s">
        <v>117</v>
      </c>
      <c r="C8" s="76">
        <f>SUM(C9:C26)</f>
        <v>2336</v>
      </c>
      <c r="D8" s="76">
        <f>SUM(D9:D26)</f>
        <v>2619</v>
      </c>
      <c r="E8" s="77">
        <f>ROUND(D8/C8*100,1)</f>
        <v>112.1</v>
      </c>
      <c r="F8" s="76">
        <f t="shared" ref="F8:F26" si="0">D8-C8</f>
        <v>283</v>
      </c>
    </row>
    <row r="9" spans="1:6" ht="18.75" x14ac:dyDescent="0.3">
      <c r="B9" s="78" t="s">
        <v>118</v>
      </c>
      <c r="C9" s="79">
        <v>15</v>
      </c>
      <c r="D9" s="79">
        <v>26</v>
      </c>
      <c r="E9" s="82">
        <f>ROUND(D9/C9*100,1)</f>
        <v>173.3</v>
      </c>
      <c r="F9" s="81">
        <f t="shared" si="0"/>
        <v>11</v>
      </c>
    </row>
    <row r="10" spans="1:6" ht="18.75" x14ac:dyDescent="0.3">
      <c r="B10" s="78" t="s">
        <v>119</v>
      </c>
      <c r="C10" s="79">
        <v>26</v>
      </c>
      <c r="D10" s="79">
        <v>0</v>
      </c>
      <c r="E10" s="82">
        <f t="shared" ref="E10:E13" si="1">ROUND(D10/C10*100,1)</f>
        <v>0</v>
      </c>
      <c r="F10" s="81">
        <f t="shared" si="0"/>
        <v>-26</v>
      </c>
    </row>
    <row r="11" spans="1:6" ht="18.75" x14ac:dyDescent="0.3">
      <c r="B11" s="78" t="s">
        <v>120</v>
      </c>
      <c r="C11" s="79">
        <v>0</v>
      </c>
      <c r="D11" s="79">
        <v>0</v>
      </c>
      <c r="E11" s="82" t="e">
        <f t="shared" si="1"/>
        <v>#DIV/0!</v>
      </c>
      <c r="F11" s="81">
        <f t="shared" si="0"/>
        <v>0</v>
      </c>
    </row>
    <row r="12" spans="1:6" ht="18.75" x14ac:dyDescent="0.3">
      <c r="B12" s="78" t="s">
        <v>121</v>
      </c>
      <c r="C12" s="79">
        <v>0</v>
      </c>
      <c r="D12" s="79">
        <v>45</v>
      </c>
      <c r="E12" s="82" t="e">
        <f t="shared" si="1"/>
        <v>#DIV/0!</v>
      </c>
      <c r="F12" s="81">
        <f t="shared" si="0"/>
        <v>45</v>
      </c>
    </row>
    <row r="13" spans="1:6" ht="18.75" x14ac:dyDescent="0.3">
      <c r="B13" s="78" t="s">
        <v>122</v>
      </c>
      <c r="C13" s="79">
        <v>0</v>
      </c>
      <c r="D13" s="79">
        <v>0</v>
      </c>
      <c r="E13" s="82" t="e">
        <f t="shared" si="1"/>
        <v>#DIV/0!</v>
      </c>
      <c r="F13" s="81">
        <f t="shared" si="0"/>
        <v>0</v>
      </c>
    </row>
    <row r="14" spans="1:6" ht="18.75" x14ac:dyDescent="0.3">
      <c r="B14" s="78" t="s">
        <v>123</v>
      </c>
      <c r="C14" s="79">
        <v>270</v>
      </c>
      <c r="D14" s="79">
        <v>100</v>
      </c>
      <c r="E14" s="80">
        <f>ROUND(D14/C14*100,1)</f>
        <v>37</v>
      </c>
      <c r="F14" s="81">
        <f t="shared" si="0"/>
        <v>-170</v>
      </c>
    </row>
    <row r="15" spans="1:6" ht="18.75" x14ac:dyDescent="0.3">
      <c r="B15" s="78" t="s">
        <v>124</v>
      </c>
      <c r="C15" s="79">
        <v>14</v>
      </c>
      <c r="D15" s="79">
        <v>2</v>
      </c>
      <c r="E15" s="80">
        <f>ROUND(D15/C15*100,1)</f>
        <v>14.3</v>
      </c>
      <c r="F15" s="81">
        <f t="shared" si="0"/>
        <v>-12</v>
      </c>
    </row>
    <row r="16" spans="1:6" ht="18.75" x14ac:dyDescent="0.3">
      <c r="B16" s="78" t="s">
        <v>125</v>
      </c>
      <c r="C16" s="79">
        <v>54</v>
      </c>
      <c r="D16" s="79">
        <v>173</v>
      </c>
      <c r="E16" s="82">
        <f>ROUND(D16/C16*100,1)</f>
        <v>320.39999999999998</v>
      </c>
      <c r="F16" s="81">
        <f t="shared" si="0"/>
        <v>119</v>
      </c>
    </row>
    <row r="17" spans="2:6" ht="18.75" x14ac:dyDescent="0.3">
      <c r="B17" s="83" t="s">
        <v>126</v>
      </c>
      <c r="C17" s="79">
        <v>0</v>
      </c>
      <c r="D17" s="79">
        <v>177</v>
      </c>
      <c r="E17" s="80">
        <v>0</v>
      </c>
      <c r="F17" s="81">
        <f t="shared" si="0"/>
        <v>177</v>
      </c>
    </row>
    <row r="18" spans="2:6" ht="18.75" x14ac:dyDescent="0.3">
      <c r="B18" s="78" t="s">
        <v>127</v>
      </c>
      <c r="C18" s="79">
        <v>0</v>
      </c>
      <c r="D18" s="79">
        <v>170</v>
      </c>
      <c r="E18" s="80">
        <v>0</v>
      </c>
      <c r="F18" s="81">
        <f t="shared" si="0"/>
        <v>170</v>
      </c>
    </row>
    <row r="19" spans="2:6" ht="18.75" x14ac:dyDescent="0.3">
      <c r="B19" s="78" t="s">
        <v>128</v>
      </c>
      <c r="C19" s="79">
        <v>59</v>
      </c>
      <c r="D19" s="79">
        <v>19</v>
      </c>
      <c r="E19" s="82">
        <f t="shared" ref="E19:E26" si="2">ROUND(D19/C19*100,1)</f>
        <v>32.200000000000003</v>
      </c>
      <c r="F19" s="81">
        <f t="shared" si="0"/>
        <v>-40</v>
      </c>
    </row>
    <row r="20" spans="2:6" ht="18.75" x14ac:dyDescent="0.3">
      <c r="B20" s="78" t="s">
        <v>129</v>
      </c>
      <c r="C20" s="79">
        <v>128</v>
      </c>
      <c r="D20" s="79">
        <v>69</v>
      </c>
      <c r="E20" s="82">
        <f t="shared" si="2"/>
        <v>53.9</v>
      </c>
      <c r="F20" s="81">
        <f t="shared" si="0"/>
        <v>-59</v>
      </c>
    </row>
    <row r="21" spans="2:6" ht="18.75" x14ac:dyDescent="0.3">
      <c r="B21" s="78" t="s">
        <v>130</v>
      </c>
      <c r="C21" s="79">
        <v>171</v>
      </c>
      <c r="D21" s="79">
        <v>8</v>
      </c>
      <c r="E21" s="82">
        <f t="shared" si="2"/>
        <v>4.7</v>
      </c>
      <c r="F21" s="81">
        <f t="shared" si="0"/>
        <v>-163</v>
      </c>
    </row>
    <row r="22" spans="2:6" ht="18.75" x14ac:dyDescent="0.3">
      <c r="B22" s="78" t="s">
        <v>131</v>
      </c>
      <c r="C22" s="79">
        <v>27</v>
      </c>
      <c r="D22" s="79">
        <v>9</v>
      </c>
      <c r="E22" s="82">
        <f t="shared" si="2"/>
        <v>33.299999999999997</v>
      </c>
      <c r="F22" s="81">
        <f t="shared" si="0"/>
        <v>-18</v>
      </c>
    </row>
    <row r="23" spans="2:6" ht="18.75" x14ac:dyDescent="0.3">
      <c r="B23" s="78" t="s">
        <v>132</v>
      </c>
      <c r="C23" s="79">
        <v>735</v>
      </c>
      <c r="D23" s="79">
        <v>243</v>
      </c>
      <c r="E23" s="82">
        <f t="shared" si="2"/>
        <v>33.1</v>
      </c>
      <c r="F23" s="81">
        <f t="shared" si="0"/>
        <v>-492</v>
      </c>
    </row>
    <row r="24" spans="2:6" ht="18.75" x14ac:dyDescent="0.3">
      <c r="B24" s="78" t="s">
        <v>133</v>
      </c>
      <c r="C24" s="79">
        <v>95</v>
      </c>
      <c r="D24" s="79">
        <v>105</v>
      </c>
      <c r="E24" s="80">
        <f t="shared" si="2"/>
        <v>110.5</v>
      </c>
      <c r="F24" s="81">
        <f t="shared" si="0"/>
        <v>10</v>
      </c>
    </row>
    <row r="25" spans="2:6" ht="18.75" x14ac:dyDescent="0.3">
      <c r="B25" s="78" t="s">
        <v>134</v>
      </c>
      <c r="C25" s="79">
        <v>575</v>
      </c>
      <c r="D25" s="79">
        <v>1333</v>
      </c>
      <c r="E25" s="82">
        <f t="shared" si="2"/>
        <v>231.8</v>
      </c>
      <c r="F25" s="81">
        <f t="shared" si="0"/>
        <v>758</v>
      </c>
    </row>
    <row r="26" spans="2:6" ht="18.75" x14ac:dyDescent="0.3">
      <c r="B26" s="78" t="s">
        <v>135</v>
      </c>
      <c r="C26" s="79">
        <v>167</v>
      </c>
      <c r="D26" s="79">
        <v>140</v>
      </c>
      <c r="E26" s="82">
        <f t="shared" si="2"/>
        <v>83.8</v>
      </c>
      <c r="F26" s="81">
        <f t="shared" si="0"/>
        <v>-27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zoomScale="60" zoomScaleNormal="75" workbookViewId="0">
      <selection activeCell="J18" sqref="J18"/>
    </sheetView>
  </sheetViews>
  <sheetFormatPr defaultColWidth="8.85546875" defaultRowHeight="20.25" x14ac:dyDescent="0.3"/>
  <cols>
    <col min="1" max="1" width="45.5703125" style="22" customWidth="1"/>
    <col min="2" max="2" width="15" style="160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148" customWidth="1"/>
    <col min="11" max="16384" width="8.85546875" style="22"/>
  </cols>
  <sheetData>
    <row r="1" spans="1:10" ht="36.75" customHeight="1" x14ac:dyDescent="0.35">
      <c r="D1" s="234" t="s">
        <v>117</v>
      </c>
      <c r="E1" s="234"/>
      <c r="F1" s="234"/>
    </row>
    <row r="2" spans="1:10" s="18" customFormat="1" ht="65.25" customHeight="1" x14ac:dyDescent="0.3">
      <c r="A2" s="235" t="s">
        <v>62</v>
      </c>
      <c r="B2" s="235"/>
      <c r="C2" s="235"/>
      <c r="D2" s="235"/>
      <c r="E2" s="235"/>
      <c r="J2" s="149"/>
    </row>
    <row r="3" spans="1:10" s="18" customFormat="1" ht="21.75" customHeight="1" x14ac:dyDescent="0.3">
      <c r="A3" s="236" t="s">
        <v>13</v>
      </c>
      <c r="B3" s="236"/>
      <c r="C3" s="236"/>
      <c r="D3" s="236"/>
      <c r="E3" s="236"/>
      <c r="J3" s="149"/>
    </row>
    <row r="4" spans="1:10" s="20" customFormat="1" ht="12" customHeight="1" x14ac:dyDescent="0.3">
      <c r="A4" s="19"/>
      <c r="B4" s="161"/>
      <c r="C4" s="19"/>
      <c r="D4" s="19"/>
      <c r="E4" s="19"/>
      <c r="J4" s="148"/>
    </row>
    <row r="5" spans="1:10" s="20" customFormat="1" ht="21" customHeight="1" x14ac:dyDescent="0.3">
      <c r="A5" s="237"/>
      <c r="B5" s="233" t="s">
        <v>162</v>
      </c>
      <c r="C5" s="232" t="s">
        <v>163</v>
      </c>
      <c r="D5" s="239" t="s">
        <v>56</v>
      </c>
      <c r="E5" s="239"/>
      <c r="J5" s="148"/>
    </row>
    <row r="6" spans="1:10" s="20" customFormat="1" ht="60.75" customHeight="1" x14ac:dyDescent="0.2">
      <c r="A6" s="238"/>
      <c r="B6" s="233"/>
      <c r="C6" s="232"/>
      <c r="D6" s="57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4">
        <f>SUM(B8:B26)</f>
        <v>2336</v>
      </c>
      <c r="C7" s="64">
        <f>SUM(C8:C26)</f>
        <v>2619</v>
      </c>
      <c r="D7" s="77">
        <f t="shared" ref="D7:D24" si="0">ROUND(C7/B7*100,1)</f>
        <v>112.1</v>
      </c>
      <c r="E7" s="76">
        <f t="shared" ref="E7:E26" si="1">C7-B7</f>
        <v>283</v>
      </c>
    </row>
    <row r="8" spans="1:10" ht="39.75" customHeight="1" x14ac:dyDescent="0.2">
      <c r="A8" s="58" t="s">
        <v>15</v>
      </c>
      <c r="B8" s="199">
        <v>89</v>
      </c>
      <c r="C8" s="202">
        <v>318</v>
      </c>
      <c r="D8" s="82">
        <f t="shared" si="0"/>
        <v>357.3</v>
      </c>
      <c r="E8" s="81">
        <f t="shared" si="1"/>
        <v>229</v>
      </c>
      <c r="J8" s="22"/>
    </row>
    <row r="9" spans="1:10" ht="44.25" customHeight="1" x14ac:dyDescent="0.2">
      <c r="A9" s="58" t="s">
        <v>16</v>
      </c>
      <c r="B9" s="199">
        <v>83</v>
      </c>
      <c r="C9" s="202">
        <v>91</v>
      </c>
      <c r="D9" s="82">
        <f t="shared" si="0"/>
        <v>109.6</v>
      </c>
      <c r="E9" s="81">
        <f t="shared" si="1"/>
        <v>8</v>
      </c>
      <c r="J9" s="22"/>
    </row>
    <row r="10" spans="1:10" s="23" customFormat="1" ht="24" customHeight="1" x14ac:dyDescent="0.25">
      <c r="A10" s="58" t="s">
        <v>17</v>
      </c>
      <c r="B10" s="199">
        <v>190</v>
      </c>
      <c r="C10" s="202">
        <v>169</v>
      </c>
      <c r="D10" s="82">
        <f t="shared" si="0"/>
        <v>88.9</v>
      </c>
      <c r="E10" s="81">
        <f t="shared" si="1"/>
        <v>-21</v>
      </c>
    </row>
    <row r="11" spans="1:10" ht="43.5" customHeight="1" x14ac:dyDescent="0.2">
      <c r="A11" s="58" t="s">
        <v>18</v>
      </c>
      <c r="B11" s="199">
        <v>266</v>
      </c>
      <c r="C11" s="202">
        <v>236</v>
      </c>
      <c r="D11" s="82">
        <f t="shared" si="0"/>
        <v>88.7</v>
      </c>
      <c r="E11" s="81">
        <f t="shared" si="1"/>
        <v>-30</v>
      </c>
      <c r="J11" s="22"/>
    </row>
    <row r="12" spans="1:10" ht="42" customHeight="1" x14ac:dyDescent="0.2">
      <c r="A12" s="58" t="s">
        <v>19</v>
      </c>
      <c r="B12" s="199">
        <v>0</v>
      </c>
      <c r="C12" s="202">
        <v>0</v>
      </c>
      <c r="D12" s="80">
        <v>0</v>
      </c>
      <c r="E12" s="81">
        <f t="shared" si="1"/>
        <v>0</v>
      </c>
      <c r="J12" s="22"/>
    </row>
    <row r="13" spans="1:10" ht="19.5" customHeight="1" x14ac:dyDescent="0.2">
      <c r="A13" s="58" t="s">
        <v>20</v>
      </c>
      <c r="B13" s="199">
        <v>13</v>
      </c>
      <c r="C13" s="202">
        <v>19</v>
      </c>
      <c r="D13" s="82">
        <v>0</v>
      </c>
      <c r="E13" s="81">
        <f t="shared" si="1"/>
        <v>6</v>
      </c>
      <c r="J13" s="22"/>
    </row>
    <row r="14" spans="1:10" ht="51" customHeight="1" x14ac:dyDescent="0.2">
      <c r="A14" s="58" t="s">
        <v>21</v>
      </c>
      <c r="B14" s="199">
        <v>7</v>
      </c>
      <c r="C14" s="202">
        <v>0</v>
      </c>
      <c r="D14" s="82">
        <v>0</v>
      </c>
      <c r="E14" s="81">
        <f t="shared" si="1"/>
        <v>-7</v>
      </c>
      <c r="J14" s="22"/>
    </row>
    <row r="15" spans="1:10" ht="41.25" customHeight="1" x14ac:dyDescent="0.2">
      <c r="A15" s="58" t="s">
        <v>22</v>
      </c>
      <c r="B15" s="199">
        <v>0</v>
      </c>
      <c r="C15" s="202">
        <v>5</v>
      </c>
      <c r="D15" s="80">
        <v>0</v>
      </c>
      <c r="E15" s="81">
        <f t="shared" si="1"/>
        <v>5</v>
      </c>
      <c r="J15" s="22"/>
    </row>
    <row r="16" spans="1:10" ht="42" customHeight="1" x14ac:dyDescent="0.2">
      <c r="A16" s="58" t="s">
        <v>23</v>
      </c>
      <c r="B16" s="199">
        <v>0</v>
      </c>
      <c r="C16" s="202">
        <v>0</v>
      </c>
      <c r="D16" s="80">
        <v>0</v>
      </c>
      <c r="E16" s="81">
        <f t="shared" si="1"/>
        <v>0</v>
      </c>
      <c r="J16" s="22"/>
    </row>
    <row r="17" spans="1:10" ht="23.25" customHeight="1" x14ac:dyDescent="0.2">
      <c r="A17" s="58" t="s">
        <v>24</v>
      </c>
      <c r="B17" s="199">
        <v>0</v>
      </c>
      <c r="C17" s="202">
        <v>0</v>
      </c>
      <c r="D17" s="82">
        <v>0</v>
      </c>
      <c r="E17" s="81">
        <f t="shared" si="1"/>
        <v>0</v>
      </c>
      <c r="J17" s="22"/>
    </row>
    <row r="18" spans="1:10" ht="22.5" customHeight="1" x14ac:dyDescent="0.2">
      <c r="A18" s="58" t="s">
        <v>25</v>
      </c>
      <c r="B18" s="201">
        <v>3</v>
      </c>
      <c r="C18" s="203">
        <v>0</v>
      </c>
      <c r="D18" s="82">
        <v>0</v>
      </c>
      <c r="E18" s="81">
        <f t="shared" si="1"/>
        <v>-3</v>
      </c>
      <c r="J18" s="22"/>
    </row>
    <row r="19" spans="1:10" ht="22.5" customHeight="1" x14ac:dyDescent="0.2">
      <c r="A19" s="58" t="s">
        <v>26</v>
      </c>
      <c r="B19" s="199">
        <v>10</v>
      </c>
      <c r="C19" s="202">
        <v>59</v>
      </c>
      <c r="D19" s="82">
        <v>0</v>
      </c>
      <c r="E19" s="81">
        <f t="shared" si="1"/>
        <v>49</v>
      </c>
      <c r="J19" s="22"/>
    </row>
    <row r="20" spans="1:10" ht="38.25" customHeight="1" x14ac:dyDescent="0.2">
      <c r="A20" s="58" t="s">
        <v>27</v>
      </c>
      <c r="B20" s="199">
        <v>0</v>
      </c>
      <c r="C20" s="202">
        <v>67</v>
      </c>
      <c r="D20" s="80">
        <v>0</v>
      </c>
      <c r="E20" s="81">
        <f t="shared" si="1"/>
        <v>67</v>
      </c>
      <c r="J20" s="22"/>
    </row>
    <row r="21" spans="1:10" ht="35.25" customHeight="1" x14ac:dyDescent="0.2">
      <c r="A21" s="58" t="s">
        <v>28</v>
      </c>
      <c r="B21" s="199">
        <v>9</v>
      </c>
      <c r="C21" s="202">
        <v>0</v>
      </c>
      <c r="D21" s="82">
        <f t="shared" si="0"/>
        <v>0</v>
      </c>
      <c r="E21" s="81">
        <f t="shared" si="1"/>
        <v>-9</v>
      </c>
      <c r="J21" s="22"/>
    </row>
    <row r="22" spans="1:10" ht="41.25" customHeight="1" x14ac:dyDescent="0.2">
      <c r="A22" s="58" t="s">
        <v>29</v>
      </c>
      <c r="B22" s="199">
        <v>522</v>
      </c>
      <c r="C22" s="202">
        <v>924</v>
      </c>
      <c r="D22" s="82">
        <f t="shared" si="0"/>
        <v>177</v>
      </c>
      <c r="E22" s="81">
        <f t="shared" si="1"/>
        <v>402</v>
      </c>
      <c r="J22" s="22"/>
    </row>
    <row r="23" spans="1:10" ht="19.5" customHeight="1" x14ac:dyDescent="0.2">
      <c r="A23" s="58" t="s">
        <v>30</v>
      </c>
      <c r="B23" s="199">
        <v>243</v>
      </c>
      <c r="C23" s="202">
        <v>73</v>
      </c>
      <c r="D23" s="82">
        <f t="shared" si="0"/>
        <v>30</v>
      </c>
      <c r="E23" s="81">
        <f t="shared" si="1"/>
        <v>-170</v>
      </c>
      <c r="J23" s="22"/>
    </row>
    <row r="24" spans="1:10" ht="39" customHeight="1" x14ac:dyDescent="0.2">
      <c r="A24" s="58" t="s">
        <v>31</v>
      </c>
      <c r="B24" s="199">
        <v>895</v>
      </c>
      <c r="C24" s="202">
        <v>658</v>
      </c>
      <c r="D24" s="82">
        <f t="shared" si="0"/>
        <v>73.5</v>
      </c>
      <c r="E24" s="81">
        <f t="shared" si="1"/>
        <v>-237</v>
      </c>
      <c r="J24" s="22"/>
    </row>
    <row r="25" spans="1:10" ht="38.25" customHeight="1" x14ac:dyDescent="0.2">
      <c r="A25" s="58" t="s">
        <v>32</v>
      </c>
      <c r="B25" s="199">
        <v>6</v>
      </c>
      <c r="C25" s="202">
        <v>0</v>
      </c>
      <c r="D25" s="137">
        <v>0</v>
      </c>
      <c r="E25" s="81">
        <f t="shared" si="1"/>
        <v>-6</v>
      </c>
      <c r="J25" s="22"/>
    </row>
    <row r="26" spans="1:10" ht="22.5" customHeight="1" x14ac:dyDescent="0.2">
      <c r="A26" s="58" t="s">
        <v>33</v>
      </c>
      <c r="B26" s="150">
        <v>0</v>
      </c>
      <c r="C26" s="202">
        <v>0</v>
      </c>
      <c r="D26" s="82">
        <v>0</v>
      </c>
      <c r="E26" s="81">
        <f t="shared" si="1"/>
        <v>0</v>
      </c>
      <c r="J26" s="22"/>
    </row>
    <row r="27" spans="1:10" ht="18.75" x14ac:dyDescent="0.3">
      <c r="A27" s="24"/>
      <c r="B27" s="162"/>
      <c r="C27" s="24"/>
      <c r="D27" s="24"/>
      <c r="J27" s="22"/>
    </row>
    <row r="28" spans="1:10" ht="18.75" x14ac:dyDescent="0.3">
      <c r="A28" s="24"/>
      <c r="B28" s="163"/>
      <c r="C28" s="24"/>
      <c r="D28" s="24"/>
      <c r="J28" s="22"/>
    </row>
    <row r="29" spans="1:10" x14ac:dyDescent="0.3">
      <c r="I29" s="148"/>
      <c r="J29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I13" sqref="I13"/>
    </sheetView>
  </sheetViews>
  <sheetFormatPr defaultColWidth="8.85546875" defaultRowHeight="12.75" x14ac:dyDescent="0.2"/>
  <cols>
    <col min="1" max="1" width="52.85546875" style="22" customWidth="1"/>
    <col min="2" max="3" width="17.42578125" style="22" customWidth="1"/>
    <col min="4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40" t="s">
        <v>117</v>
      </c>
      <c r="E1" s="241"/>
    </row>
    <row r="2" spans="1:6" s="18" customFormat="1" ht="26.25" customHeight="1" x14ac:dyDescent="0.3">
      <c r="A2" s="242" t="s">
        <v>63</v>
      </c>
      <c r="B2" s="242"/>
      <c r="C2" s="242"/>
      <c r="D2" s="242"/>
      <c r="E2" s="242"/>
    </row>
    <row r="3" spans="1:6" s="18" customFormat="1" ht="24" customHeight="1" x14ac:dyDescent="0.3">
      <c r="A3" s="243" t="s">
        <v>34</v>
      </c>
      <c r="B3" s="243"/>
      <c r="C3" s="243"/>
      <c r="D3" s="243"/>
      <c r="E3" s="243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44"/>
      <c r="B5" s="233" t="s">
        <v>160</v>
      </c>
      <c r="C5" s="233" t="s">
        <v>164</v>
      </c>
      <c r="D5" s="245" t="s">
        <v>56</v>
      </c>
      <c r="E5" s="245"/>
    </row>
    <row r="6" spans="1:6" s="20" customFormat="1" ht="37.5" customHeight="1" x14ac:dyDescent="0.2">
      <c r="A6" s="244"/>
      <c r="B6" s="233"/>
      <c r="C6" s="233"/>
      <c r="D6" s="55" t="s">
        <v>2</v>
      </c>
      <c r="E6" s="55" t="s">
        <v>57</v>
      </c>
    </row>
    <row r="7" spans="1:6" s="26" customFormat="1" ht="34.5" customHeight="1" x14ac:dyDescent="0.25">
      <c r="A7" s="59" t="s">
        <v>14</v>
      </c>
      <c r="B7" s="25">
        <f>SUM(B8:B16)</f>
        <v>2336</v>
      </c>
      <c r="C7" s="25">
        <f>SUM(C8:C16)</f>
        <v>2619</v>
      </c>
      <c r="D7" s="77">
        <f t="shared" ref="D7:D16" si="0">ROUND(C7/B7*100,1)</f>
        <v>112.1</v>
      </c>
      <c r="E7" s="76">
        <f t="shared" ref="E7:E16" si="1">C7-B7</f>
        <v>283</v>
      </c>
      <c r="F7" s="27"/>
    </row>
    <row r="8" spans="1:6" ht="51" customHeight="1" x14ac:dyDescent="0.2">
      <c r="A8" s="60" t="s">
        <v>35</v>
      </c>
      <c r="B8" s="151">
        <v>292</v>
      </c>
      <c r="C8" s="151">
        <v>310</v>
      </c>
      <c r="D8" s="82">
        <f t="shared" si="0"/>
        <v>106.2</v>
      </c>
      <c r="E8" s="81">
        <f t="shared" si="1"/>
        <v>18</v>
      </c>
      <c r="F8" s="27"/>
    </row>
    <row r="9" spans="1:6" ht="35.25" customHeight="1" x14ac:dyDescent="0.2">
      <c r="A9" s="60" t="s">
        <v>36</v>
      </c>
      <c r="B9" s="150">
        <v>606</v>
      </c>
      <c r="C9" s="150">
        <v>611</v>
      </c>
      <c r="D9" s="82">
        <f t="shared" si="0"/>
        <v>100.8</v>
      </c>
      <c r="E9" s="81">
        <f t="shared" si="1"/>
        <v>5</v>
      </c>
      <c r="F9" s="27"/>
    </row>
    <row r="10" spans="1:6" s="23" customFormat="1" ht="25.5" customHeight="1" x14ac:dyDescent="0.25">
      <c r="A10" s="60" t="s">
        <v>37</v>
      </c>
      <c r="B10" s="150">
        <v>527</v>
      </c>
      <c r="C10" s="150">
        <v>376</v>
      </c>
      <c r="D10" s="82">
        <f t="shared" si="0"/>
        <v>71.3</v>
      </c>
      <c r="E10" s="81">
        <f t="shared" si="1"/>
        <v>-151</v>
      </c>
      <c r="F10" s="27"/>
    </row>
    <row r="11" spans="1:6" ht="36.75" customHeight="1" x14ac:dyDescent="0.2">
      <c r="A11" s="60" t="s">
        <v>38</v>
      </c>
      <c r="B11" s="150">
        <v>78</v>
      </c>
      <c r="C11" s="150">
        <v>68</v>
      </c>
      <c r="D11" s="82">
        <f t="shared" si="0"/>
        <v>87.2</v>
      </c>
      <c r="E11" s="81">
        <f t="shared" si="1"/>
        <v>-10</v>
      </c>
      <c r="F11" s="27"/>
    </row>
    <row r="12" spans="1:6" ht="28.5" customHeight="1" x14ac:dyDescent="0.2">
      <c r="A12" s="60" t="s">
        <v>39</v>
      </c>
      <c r="B12" s="150">
        <v>259</v>
      </c>
      <c r="C12" s="150">
        <v>315</v>
      </c>
      <c r="D12" s="82">
        <f t="shared" si="0"/>
        <v>121.6</v>
      </c>
      <c r="E12" s="81">
        <f t="shared" si="1"/>
        <v>56</v>
      </c>
      <c r="F12" s="27"/>
    </row>
    <row r="13" spans="1:6" ht="59.25" customHeight="1" x14ac:dyDescent="0.2">
      <c r="A13" s="60" t="s">
        <v>40</v>
      </c>
      <c r="B13" s="150">
        <v>4</v>
      </c>
      <c r="C13" s="150">
        <v>7</v>
      </c>
      <c r="D13" s="80">
        <v>0</v>
      </c>
      <c r="E13" s="81">
        <f t="shared" si="1"/>
        <v>3</v>
      </c>
      <c r="F13" s="27"/>
    </row>
    <row r="14" spans="1:6" ht="30.75" customHeight="1" x14ac:dyDescent="0.2">
      <c r="A14" s="60" t="s">
        <v>41</v>
      </c>
      <c r="B14" s="150">
        <v>313</v>
      </c>
      <c r="C14" s="150">
        <v>196</v>
      </c>
      <c r="D14" s="82">
        <f t="shared" si="0"/>
        <v>62.6</v>
      </c>
      <c r="E14" s="81">
        <f t="shared" si="1"/>
        <v>-117</v>
      </c>
      <c r="F14" s="27"/>
    </row>
    <row r="15" spans="1:6" ht="75" customHeight="1" x14ac:dyDescent="0.2">
      <c r="A15" s="60" t="s">
        <v>42</v>
      </c>
      <c r="B15" s="150">
        <v>148</v>
      </c>
      <c r="C15" s="150">
        <v>428</v>
      </c>
      <c r="D15" s="82">
        <f t="shared" si="0"/>
        <v>289.2</v>
      </c>
      <c r="E15" s="81">
        <f t="shared" si="1"/>
        <v>280</v>
      </c>
      <c r="F15" s="27"/>
    </row>
    <row r="16" spans="1:6" ht="33" customHeight="1" x14ac:dyDescent="0.2">
      <c r="A16" s="60" t="s">
        <v>43</v>
      </c>
      <c r="B16" s="150">
        <v>109</v>
      </c>
      <c r="C16" s="150">
        <v>308</v>
      </c>
      <c r="D16" s="82">
        <f t="shared" si="0"/>
        <v>282.60000000000002</v>
      </c>
      <c r="E16" s="81">
        <f t="shared" si="1"/>
        <v>199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4"/>
  <sheetViews>
    <sheetView view="pageBreakPreview" zoomScale="70" zoomScaleNormal="100" zoomScaleSheetLayoutView="70" workbookViewId="0">
      <pane xSplit="1" ySplit="5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L15" sqref="L15"/>
    </sheetView>
  </sheetViews>
  <sheetFormatPr defaultRowHeight="12.75" x14ac:dyDescent="0.2"/>
  <cols>
    <col min="1" max="1" width="69.7109375" style="85" customWidth="1"/>
    <col min="2" max="2" width="13" style="154" customWidth="1"/>
    <col min="3" max="3" width="12.28515625" style="154" customWidth="1"/>
    <col min="4" max="4" width="10.42578125" style="85" customWidth="1"/>
    <col min="5" max="5" width="25.85546875" style="85" customWidth="1"/>
    <col min="6" max="6" width="7.5703125" style="85" customWidth="1"/>
    <col min="7" max="7" width="7.5703125" style="61" customWidth="1"/>
    <col min="8" max="16384" width="9.140625" style="61"/>
  </cols>
  <sheetData>
    <row r="1" spans="1:7" ht="42" customHeight="1" x14ac:dyDescent="0.4">
      <c r="D1" s="246"/>
      <c r="E1" s="247"/>
    </row>
    <row r="2" spans="1:7" ht="45.75" customHeight="1" x14ac:dyDescent="0.2">
      <c r="A2" s="263" t="s">
        <v>138</v>
      </c>
      <c r="B2" s="263"/>
      <c r="C2" s="263"/>
      <c r="D2" s="263"/>
      <c r="E2" s="263"/>
    </row>
    <row r="3" spans="1:7" ht="39.75" customHeight="1" x14ac:dyDescent="0.45">
      <c r="A3" s="264" t="s">
        <v>179</v>
      </c>
      <c r="B3" s="264"/>
      <c r="C3" s="264"/>
      <c r="D3" s="264"/>
      <c r="E3" s="264"/>
      <c r="F3" s="127"/>
      <c r="G3" s="66"/>
    </row>
    <row r="4" spans="1:7" ht="13.5" customHeight="1" x14ac:dyDescent="0.2">
      <c r="A4" s="265" t="s">
        <v>0</v>
      </c>
      <c r="B4" s="266" t="s">
        <v>80</v>
      </c>
      <c r="C4" s="266" t="s">
        <v>144</v>
      </c>
      <c r="D4" s="267" t="s">
        <v>1</v>
      </c>
      <c r="E4" s="267"/>
    </row>
    <row r="5" spans="1:7" ht="28.5" customHeight="1" x14ac:dyDescent="0.2">
      <c r="A5" s="265"/>
      <c r="B5" s="266"/>
      <c r="C5" s="266"/>
      <c r="D5" s="126" t="s">
        <v>2</v>
      </c>
      <c r="E5" s="84" t="s">
        <v>3</v>
      </c>
    </row>
    <row r="6" spans="1:7" ht="19.5" customHeight="1" x14ac:dyDescent="0.2">
      <c r="A6" s="164" t="s">
        <v>83</v>
      </c>
      <c r="B6" s="313">
        <v>18.821999999999999</v>
      </c>
      <c r="C6" s="313">
        <v>24.866</v>
      </c>
      <c r="D6" s="165">
        <f>ROUND(C6/B6*100,1)</f>
        <v>132.1</v>
      </c>
      <c r="E6" s="166">
        <f t="shared" ref="E6:E13" si="0">C6-B6</f>
        <v>6.0440000000000005</v>
      </c>
    </row>
    <row r="7" spans="1:7" ht="19.5" customHeight="1" x14ac:dyDescent="0.2">
      <c r="A7" s="167" t="s">
        <v>84</v>
      </c>
      <c r="B7" s="314">
        <v>10.988</v>
      </c>
      <c r="C7" s="314">
        <v>16.942</v>
      </c>
      <c r="D7" s="168">
        <f t="shared" ref="D7:D11" si="1">ROUND(C7/B7*100,1)</f>
        <v>154.19999999999999</v>
      </c>
      <c r="E7" s="169">
        <f>C7-B7</f>
        <v>5.9540000000000006</v>
      </c>
    </row>
    <row r="8" spans="1:7" ht="37.5" x14ac:dyDescent="0.2">
      <c r="A8" s="130" t="s">
        <v>85</v>
      </c>
      <c r="B8" s="315">
        <v>14.722</v>
      </c>
      <c r="C8" s="315">
        <v>9.4499999999999993</v>
      </c>
      <c r="D8" s="170">
        <f t="shared" si="1"/>
        <v>64.2</v>
      </c>
      <c r="E8" s="170">
        <f t="shared" si="0"/>
        <v>-5.2720000000000002</v>
      </c>
      <c r="F8" s="128"/>
      <c r="G8" s="65"/>
    </row>
    <row r="9" spans="1:7" ht="19.5" customHeight="1" x14ac:dyDescent="0.2">
      <c r="A9" s="171" t="s">
        <v>86</v>
      </c>
      <c r="B9" s="316">
        <v>8.9120000000000008</v>
      </c>
      <c r="C9" s="316">
        <v>5.23</v>
      </c>
      <c r="D9" s="170">
        <f t="shared" si="1"/>
        <v>58.7</v>
      </c>
      <c r="E9" s="170">
        <f t="shared" si="0"/>
        <v>-3.6820000000000004</v>
      </c>
    </row>
    <row r="10" spans="1:7" ht="34.5" x14ac:dyDescent="0.2">
      <c r="A10" s="172" t="s">
        <v>87</v>
      </c>
      <c r="B10" s="317">
        <v>60.5</v>
      </c>
      <c r="C10" s="317">
        <v>55.3</v>
      </c>
      <c r="D10" s="250" t="s">
        <v>167</v>
      </c>
      <c r="E10" s="251"/>
      <c r="F10" s="129"/>
    </row>
    <row r="11" spans="1:7" ht="33" x14ac:dyDescent="0.2">
      <c r="A11" s="173" t="s">
        <v>88</v>
      </c>
      <c r="B11" s="318">
        <v>5.2930000000000001</v>
      </c>
      <c r="C11" s="318">
        <v>4.22</v>
      </c>
      <c r="D11" s="174">
        <f t="shared" si="1"/>
        <v>79.7</v>
      </c>
      <c r="E11" s="175">
        <f t="shared" si="0"/>
        <v>-1.0730000000000004</v>
      </c>
    </row>
    <row r="12" spans="1:7" ht="25.5" customHeight="1" x14ac:dyDescent="0.2">
      <c r="A12" s="176" t="s">
        <v>136</v>
      </c>
      <c r="B12" s="319">
        <v>96</v>
      </c>
      <c r="C12" s="319">
        <v>43</v>
      </c>
      <c r="D12" s="177">
        <f>ROUND(C12/B12*100,1)</f>
        <v>44.8</v>
      </c>
      <c r="E12" s="178">
        <f t="shared" si="0"/>
        <v>-53</v>
      </c>
    </row>
    <row r="13" spans="1:7" ht="21" customHeight="1" x14ac:dyDescent="0.2">
      <c r="A13" s="167" t="s">
        <v>141</v>
      </c>
      <c r="B13" s="319">
        <v>384</v>
      </c>
      <c r="C13" s="319">
        <v>230</v>
      </c>
      <c r="D13" s="168">
        <f>ROUND(C13/B13*100,1)</f>
        <v>59.9</v>
      </c>
      <c r="E13" s="179">
        <f t="shared" si="0"/>
        <v>-154</v>
      </c>
    </row>
    <row r="14" spans="1:7" s="154" customFormat="1" ht="19.5" customHeight="1" x14ac:dyDescent="0.2">
      <c r="A14" s="155" t="s">
        <v>89</v>
      </c>
      <c r="B14" s="320">
        <v>30.9</v>
      </c>
      <c r="C14" s="320">
        <v>17</v>
      </c>
      <c r="D14" s="250" t="s">
        <v>168</v>
      </c>
      <c r="E14" s="251"/>
      <c r="F14" s="156"/>
    </row>
    <row r="15" spans="1:7" ht="19.5" customHeight="1" x14ac:dyDescent="0.2">
      <c r="A15" s="132" t="s">
        <v>90</v>
      </c>
      <c r="B15" s="321">
        <v>1.8140000000000001</v>
      </c>
      <c r="C15" s="321">
        <v>0.80400000000000005</v>
      </c>
      <c r="D15" s="180">
        <f>ROUND(C15/B15*100,1)</f>
        <v>44.3</v>
      </c>
      <c r="E15" s="158">
        <f>C15-B15</f>
        <v>-1.01</v>
      </c>
    </row>
    <row r="16" spans="1:7" s="154" customFormat="1" ht="19.5" customHeight="1" x14ac:dyDescent="0.2">
      <c r="A16" s="153" t="s">
        <v>91</v>
      </c>
      <c r="B16" s="322">
        <v>97.3</v>
      </c>
      <c r="C16" s="322">
        <v>88.8</v>
      </c>
      <c r="D16" s="250" t="s">
        <v>171</v>
      </c>
      <c r="E16" s="251"/>
    </row>
    <row r="17" spans="1:6" ht="19.5" customHeight="1" x14ac:dyDescent="0.2">
      <c r="A17" s="130" t="s">
        <v>92</v>
      </c>
      <c r="B17" s="323">
        <v>375</v>
      </c>
      <c r="C17" s="323">
        <v>158</v>
      </c>
      <c r="D17" s="170">
        <f>ROUND(C17/B17*100,1)</f>
        <v>42.1</v>
      </c>
      <c r="E17" s="181">
        <f>C17-B17</f>
        <v>-217</v>
      </c>
    </row>
    <row r="18" spans="1:6" ht="34.5" customHeight="1" x14ac:dyDescent="0.2">
      <c r="A18" s="153" t="s">
        <v>93</v>
      </c>
      <c r="B18" s="322">
        <v>99.7</v>
      </c>
      <c r="C18" s="322">
        <v>84.8</v>
      </c>
      <c r="D18" s="250" t="s">
        <v>172</v>
      </c>
      <c r="E18" s="251"/>
    </row>
    <row r="19" spans="1:6" ht="19.5" customHeight="1" x14ac:dyDescent="0.2">
      <c r="A19" s="132" t="s">
        <v>94</v>
      </c>
      <c r="B19" s="138">
        <v>7</v>
      </c>
      <c r="C19" s="138">
        <v>0</v>
      </c>
      <c r="D19" s="170">
        <f>ROUND(C19/B19*100,1)</f>
        <v>0</v>
      </c>
      <c r="E19" s="138">
        <f>C19-B19</f>
        <v>-7</v>
      </c>
    </row>
    <row r="20" spans="1:6" ht="37.5" x14ac:dyDescent="0.2">
      <c r="A20" s="182" t="s">
        <v>95</v>
      </c>
      <c r="B20" s="324">
        <v>4.7060000000000004</v>
      </c>
      <c r="C20" s="324">
        <v>2.8690000000000002</v>
      </c>
      <c r="D20" s="183">
        <f t="shared" ref="D20:D25" si="2">ROUND(C20/B20*100,1)</f>
        <v>61</v>
      </c>
      <c r="E20" s="183">
        <f t="shared" ref="E20:E25" si="3">C20-B20</f>
        <v>-1.8370000000000002</v>
      </c>
    </row>
    <row r="21" spans="1:6" ht="19.5" customHeight="1" x14ac:dyDescent="0.2">
      <c r="A21" s="133" t="s">
        <v>96</v>
      </c>
      <c r="B21" s="325">
        <v>4.7</v>
      </c>
      <c r="C21" s="325">
        <v>2.8610000000000002</v>
      </c>
      <c r="D21" s="152">
        <f t="shared" si="2"/>
        <v>60.9</v>
      </c>
      <c r="E21" s="145">
        <f t="shared" si="3"/>
        <v>-1.839</v>
      </c>
    </row>
    <row r="22" spans="1:6" ht="37.5" x14ac:dyDescent="0.2">
      <c r="A22" s="132" t="s">
        <v>97</v>
      </c>
      <c r="B22" s="321">
        <v>79.099000000000004</v>
      </c>
      <c r="C22" s="321">
        <v>37.115000000000002</v>
      </c>
      <c r="D22" s="152">
        <f t="shared" si="2"/>
        <v>46.9</v>
      </c>
      <c r="E22" s="145">
        <f t="shared" si="3"/>
        <v>-41.984000000000002</v>
      </c>
    </row>
    <row r="23" spans="1:6" ht="19.5" customHeight="1" x14ac:dyDescent="0.2">
      <c r="A23" s="133" t="s">
        <v>96</v>
      </c>
      <c r="B23" s="321">
        <v>18.402000000000001</v>
      </c>
      <c r="C23" s="321">
        <v>21.363</v>
      </c>
      <c r="D23" s="152">
        <f t="shared" si="2"/>
        <v>116.1</v>
      </c>
      <c r="E23" s="145">
        <f t="shared" si="3"/>
        <v>2.9609999999999985</v>
      </c>
    </row>
    <row r="24" spans="1:6" ht="19.5" customHeight="1" x14ac:dyDescent="0.2">
      <c r="A24" s="132" t="s">
        <v>98</v>
      </c>
      <c r="B24" s="321">
        <v>15.585000000000001</v>
      </c>
      <c r="C24" s="321">
        <v>22.266999999999999</v>
      </c>
      <c r="D24" s="157">
        <f t="shared" si="2"/>
        <v>142.9</v>
      </c>
      <c r="E24" s="158">
        <f t="shared" si="3"/>
        <v>6.6819999999999986</v>
      </c>
    </row>
    <row r="25" spans="1:6" ht="19.5" customHeight="1" x14ac:dyDescent="0.2">
      <c r="A25" s="132" t="s">
        <v>99</v>
      </c>
      <c r="B25" s="321">
        <v>0.65100000000000002</v>
      </c>
      <c r="C25" s="321">
        <v>0.96699999999999997</v>
      </c>
      <c r="D25" s="157">
        <f t="shared" si="2"/>
        <v>148.5</v>
      </c>
      <c r="E25" s="158">
        <f t="shared" si="3"/>
        <v>0.31599999999999995</v>
      </c>
    </row>
    <row r="26" spans="1:6" ht="19.5" customHeight="1" x14ac:dyDescent="0.2">
      <c r="A26" s="130" t="s">
        <v>100</v>
      </c>
      <c r="B26" s="315">
        <v>3.5</v>
      </c>
      <c r="C26" s="315">
        <v>3.9</v>
      </c>
      <c r="D26" s="268" t="s">
        <v>173</v>
      </c>
      <c r="E26" s="269"/>
    </row>
    <row r="27" spans="1:6" ht="37.5" x14ac:dyDescent="0.2">
      <c r="A27" s="132" t="s">
        <v>101</v>
      </c>
      <c r="B27" s="321">
        <v>23.9</v>
      </c>
      <c r="C27" s="321">
        <v>19.899999999999999</v>
      </c>
      <c r="D27" s="261" t="s">
        <v>174</v>
      </c>
      <c r="E27" s="262"/>
      <c r="F27" s="128"/>
    </row>
    <row r="28" spans="1:6" ht="37.5" x14ac:dyDescent="0.2">
      <c r="A28" s="132" t="s">
        <v>102</v>
      </c>
      <c r="B28" s="321">
        <v>5.782</v>
      </c>
      <c r="C28" s="321">
        <v>4.3579999999999997</v>
      </c>
      <c r="D28" s="157">
        <f>ROUND(C28/B28*100,1)</f>
        <v>75.400000000000006</v>
      </c>
      <c r="E28" s="180">
        <f>C28-B28</f>
        <v>-1.4240000000000004</v>
      </c>
    </row>
    <row r="29" spans="1:6" ht="19.5" customHeight="1" x14ac:dyDescent="0.2">
      <c r="A29" s="182" t="s">
        <v>103</v>
      </c>
      <c r="B29" s="313">
        <v>24.38</v>
      </c>
      <c r="C29" s="313">
        <v>15.808</v>
      </c>
      <c r="D29" s="165">
        <f>ROUND(C29/B29*100,1)</f>
        <v>64.8</v>
      </c>
      <c r="E29" s="166">
        <f>C29-B29</f>
        <v>-8.5719999999999992</v>
      </c>
    </row>
    <row r="30" spans="1:6" ht="19.5" customHeight="1" x14ac:dyDescent="0.2">
      <c r="A30" s="184" t="s">
        <v>104</v>
      </c>
      <c r="B30" s="326">
        <v>21.797999999999998</v>
      </c>
      <c r="C30" s="327">
        <v>13.013999999999999</v>
      </c>
      <c r="D30" s="185">
        <f>ROUND(C30/B30*100,1)</f>
        <v>59.7</v>
      </c>
      <c r="E30" s="186">
        <f>C30-B30</f>
        <v>-8.7839999999999989</v>
      </c>
    </row>
    <row r="31" spans="1:6" ht="19.5" customHeight="1" x14ac:dyDescent="0.2">
      <c r="A31" s="130" t="s">
        <v>105</v>
      </c>
      <c r="B31" s="328">
        <v>14.186999999999999</v>
      </c>
      <c r="C31" s="328">
        <v>8.7520000000000007</v>
      </c>
      <c r="D31" s="152">
        <f>ROUND(C31/B31*100,1)</f>
        <v>61.7</v>
      </c>
      <c r="E31" s="145">
        <f>C31-B31</f>
        <v>-5.4349999999999987</v>
      </c>
    </row>
    <row r="32" spans="1:6" ht="19.5" customHeight="1" x14ac:dyDescent="0.2">
      <c r="A32" s="153" t="s">
        <v>106</v>
      </c>
      <c r="B32" s="322">
        <v>58.2</v>
      </c>
      <c r="C32" s="322">
        <v>55.4</v>
      </c>
      <c r="D32" s="250" t="s">
        <v>175</v>
      </c>
      <c r="E32" s="251"/>
    </row>
    <row r="33" spans="1:5" ht="9" customHeight="1" x14ac:dyDescent="0.2">
      <c r="A33" s="252" t="s">
        <v>64</v>
      </c>
      <c r="B33" s="253"/>
      <c r="C33" s="253"/>
      <c r="D33" s="253"/>
      <c r="E33" s="254"/>
    </row>
    <row r="34" spans="1:5" ht="35.25" customHeight="1" x14ac:dyDescent="0.2">
      <c r="A34" s="255"/>
      <c r="B34" s="256"/>
      <c r="C34" s="256"/>
      <c r="D34" s="256"/>
      <c r="E34" s="257"/>
    </row>
    <row r="35" spans="1:5" ht="12.75" customHeight="1" x14ac:dyDescent="0.2">
      <c r="A35" s="258" t="s">
        <v>0</v>
      </c>
      <c r="B35" s="258" t="s">
        <v>169</v>
      </c>
      <c r="C35" s="258" t="s">
        <v>170</v>
      </c>
      <c r="D35" s="259" t="s">
        <v>1</v>
      </c>
      <c r="E35" s="260"/>
    </row>
    <row r="36" spans="1:5" ht="31.5" customHeight="1" x14ac:dyDescent="0.2">
      <c r="A36" s="258"/>
      <c r="B36" s="258"/>
      <c r="C36" s="258"/>
      <c r="D36" s="187" t="s">
        <v>2</v>
      </c>
      <c r="E36" s="188" t="s">
        <v>4</v>
      </c>
    </row>
    <row r="37" spans="1:5" ht="19.5" customHeight="1" x14ac:dyDescent="0.2">
      <c r="A37" s="130" t="s">
        <v>83</v>
      </c>
      <c r="B37" s="315">
        <v>8.5090000000000003</v>
      </c>
      <c r="C37" s="315">
        <v>15.695</v>
      </c>
      <c r="D37" s="170">
        <f t="shared" ref="D37:D42" si="4">ROUND(C37/B37*100,1)</f>
        <v>184.5</v>
      </c>
      <c r="E37" s="189">
        <f>C37-B37</f>
        <v>7.1859999999999999</v>
      </c>
    </row>
    <row r="38" spans="1:5" ht="19.5" customHeight="1" x14ac:dyDescent="0.2">
      <c r="A38" s="130" t="s">
        <v>98</v>
      </c>
      <c r="B38" s="315">
        <v>7.157</v>
      </c>
      <c r="C38" s="315">
        <v>13.494999999999999</v>
      </c>
      <c r="D38" s="170">
        <f t="shared" si="4"/>
        <v>188.6</v>
      </c>
      <c r="E38" s="170">
        <f>C38-B38</f>
        <v>6.3379999999999992</v>
      </c>
    </row>
    <row r="39" spans="1:5" ht="19.5" customHeight="1" x14ac:dyDescent="0.2">
      <c r="A39" s="130" t="s">
        <v>145</v>
      </c>
      <c r="B39" s="323">
        <v>2891</v>
      </c>
      <c r="C39" s="323">
        <v>3288</v>
      </c>
      <c r="D39" s="170">
        <f t="shared" si="4"/>
        <v>113.7</v>
      </c>
      <c r="E39" s="190" t="s">
        <v>176</v>
      </c>
    </row>
    <row r="40" spans="1:5" ht="19.5" customHeight="1" x14ac:dyDescent="0.2">
      <c r="A40" s="191" t="s">
        <v>107</v>
      </c>
      <c r="B40" s="195">
        <v>3.9510000000000001</v>
      </c>
      <c r="C40" s="195">
        <v>2.1850000000000001</v>
      </c>
      <c r="D40" s="170">
        <f t="shared" si="4"/>
        <v>55.3</v>
      </c>
      <c r="E40" s="192">
        <f>C40-B40</f>
        <v>-1.766</v>
      </c>
    </row>
    <row r="41" spans="1:5" ht="1.5" customHeight="1" x14ac:dyDescent="0.2">
      <c r="A41" s="191" t="s">
        <v>108</v>
      </c>
      <c r="B41" s="195" t="s">
        <v>67</v>
      </c>
      <c r="C41" s="196">
        <v>7</v>
      </c>
      <c r="D41" s="170" t="s">
        <v>67</v>
      </c>
      <c r="E41" s="192" t="s">
        <v>67</v>
      </c>
    </row>
    <row r="42" spans="1:5" ht="19.5" customHeight="1" x14ac:dyDescent="0.2">
      <c r="A42" s="193" t="s">
        <v>109</v>
      </c>
      <c r="B42" s="196">
        <v>5969</v>
      </c>
      <c r="C42" s="196">
        <v>6527.2</v>
      </c>
      <c r="D42" s="192">
        <f t="shared" si="4"/>
        <v>109.4</v>
      </c>
      <c r="E42" s="194" t="s">
        <v>177</v>
      </c>
    </row>
    <row r="43" spans="1:5" ht="19.5" customHeight="1" x14ac:dyDescent="0.2">
      <c r="A43" s="130" t="s">
        <v>110</v>
      </c>
      <c r="B43" s="329">
        <v>2</v>
      </c>
      <c r="C43" s="329">
        <v>7</v>
      </c>
      <c r="D43" s="248" t="s">
        <v>178</v>
      </c>
      <c r="E43" s="248"/>
    </row>
    <row r="44" spans="1:5" ht="33" customHeight="1" x14ac:dyDescent="0.2">
      <c r="A44" s="249"/>
      <c r="B44" s="249"/>
      <c r="C44" s="249"/>
      <c r="D44" s="249"/>
      <c r="E44" s="249"/>
    </row>
  </sheetData>
  <mergeCells count="21">
    <mergeCell ref="D10:E10"/>
    <mergeCell ref="D14:E14"/>
    <mergeCell ref="D16:E16"/>
    <mergeCell ref="D18:E18"/>
    <mergeCell ref="D26:E26"/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10"/>
  <sheetViews>
    <sheetView tabSelected="1"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BO11" sqref="BO11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42578125" style="3" customWidth="1"/>
    <col min="64" max="64" width="7.28515625" style="3" hidden="1" customWidth="1"/>
    <col min="65" max="66" width="8.42578125" style="3" customWidth="1"/>
    <col min="67" max="67" width="8.7109375" style="3" customWidth="1"/>
    <col min="68" max="68" width="11.85546875" style="3" customWidth="1"/>
    <col min="69" max="16384" width="9.140625" style="3"/>
  </cols>
  <sheetData>
    <row r="1" spans="1:71" ht="21.75" customHeight="1" x14ac:dyDescent="0.4">
      <c r="A1" s="275" t="s">
        <v>137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270"/>
      <c r="BO1" s="271"/>
      <c r="BP1" s="271"/>
    </row>
    <row r="2" spans="1:71" ht="21.75" customHeight="1" x14ac:dyDescent="0.35">
      <c r="A2" s="278" t="s">
        <v>166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s="197" customFormat="1" ht="11.25" customHeight="1" x14ac:dyDescent="0.2">
      <c r="A3" s="280"/>
      <c r="B3" s="283" t="s">
        <v>81</v>
      </c>
      <c r="C3" s="283"/>
      <c r="D3" s="283"/>
      <c r="E3" s="283"/>
      <c r="F3" s="293" t="s">
        <v>69</v>
      </c>
      <c r="G3" s="294"/>
      <c r="H3" s="294"/>
      <c r="I3" s="295"/>
      <c r="J3" s="284" t="s">
        <v>73</v>
      </c>
      <c r="K3" s="285"/>
      <c r="L3" s="285"/>
      <c r="M3" s="286"/>
      <c r="N3" s="284" t="s">
        <v>74</v>
      </c>
      <c r="O3" s="285"/>
      <c r="P3" s="285"/>
      <c r="Q3" s="286"/>
      <c r="R3" s="284" t="s">
        <v>70</v>
      </c>
      <c r="S3" s="285"/>
      <c r="T3" s="286"/>
      <c r="U3" s="284" t="s">
        <v>75</v>
      </c>
      <c r="V3" s="285"/>
      <c r="W3" s="285"/>
      <c r="X3" s="286"/>
      <c r="Y3" s="284" t="s">
        <v>6</v>
      </c>
      <c r="Z3" s="285"/>
      <c r="AA3" s="285"/>
      <c r="AB3" s="286"/>
      <c r="AC3" s="296" t="s">
        <v>59</v>
      </c>
      <c r="AD3" s="297"/>
      <c r="AE3" s="297"/>
      <c r="AF3" s="297"/>
      <c r="AG3" s="297"/>
      <c r="AH3" s="297"/>
      <c r="AI3" s="297"/>
      <c r="AJ3" s="298"/>
      <c r="AK3" s="284" t="s">
        <v>7</v>
      </c>
      <c r="AL3" s="285"/>
      <c r="AM3" s="285"/>
      <c r="AN3" s="286"/>
      <c r="AO3" s="302" t="s">
        <v>8</v>
      </c>
      <c r="AP3" s="302"/>
      <c r="AQ3" s="302"/>
      <c r="AR3" s="302"/>
      <c r="AS3" s="283" t="s">
        <v>76</v>
      </c>
      <c r="AT3" s="283"/>
      <c r="AU3" s="283"/>
      <c r="AV3" s="283"/>
      <c r="AW3" s="284" t="s">
        <v>82</v>
      </c>
      <c r="AX3" s="285"/>
      <c r="AY3" s="285"/>
      <c r="AZ3" s="286"/>
      <c r="BA3" s="293" t="s">
        <v>68</v>
      </c>
      <c r="BB3" s="294"/>
      <c r="BC3" s="294"/>
      <c r="BD3" s="295"/>
      <c r="BE3" s="304" t="s">
        <v>165</v>
      </c>
      <c r="BF3" s="305"/>
      <c r="BG3" s="306"/>
      <c r="BH3" s="284" t="s">
        <v>78</v>
      </c>
      <c r="BI3" s="285"/>
      <c r="BJ3" s="285"/>
      <c r="BK3" s="285"/>
      <c r="BL3" s="286"/>
      <c r="BM3" s="283" t="s">
        <v>79</v>
      </c>
      <c r="BN3" s="283"/>
      <c r="BO3" s="283"/>
      <c r="BP3" s="283"/>
    </row>
    <row r="4" spans="1:71" s="197" customFormat="1" ht="38.25" customHeight="1" x14ac:dyDescent="0.2">
      <c r="A4" s="281"/>
      <c r="B4" s="283"/>
      <c r="C4" s="283"/>
      <c r="D4" s="283"/>
      <c r="E4" s="283"/>
      <c r="F4" s="283" t="s">
        <v>72</v>
      </c>
      <c r="G4" s="283"/>
      <c r="H4" s="283"/>
      <c r="I4" s="283"/>
      <c r="J4" s="287"/>
      <c r="K4" s="288"/>
      <c r="L4" s="288"/>
      <c r="M4" s="289"/>
      <c r="N4" s="287"/>
      <c r="O4" s="288"/>
      <c r="P4" s="288"/>
      <c r="Q4" s="289"/>
      <c r="R4" s="287"/>
      <c r="S4" s="288"/>
      <c r="T4" s="289"/>
      <c r="U4" s="287"/>
      <c r="V4" s="288"/>
      <c r="W4" s="288"/>
      <c r="X4" s="289"/>
      <c r="Y4" s="287"/>
      <c r="Z4" s="288"/>
      <c r="AA4" s="288"/>
      <c r="AB4" s="289"/>
      <c r="AC4" s="298" t="s">
        <v>60</v>
      </c>
      <c r="AD4" s="283"/>
      <c r="AE4" s="283"/>
      <c r="AF4" s="283"/>
      <c r="AG4" s="284" t="s">
        <v>61</v>
      </c>
      <c r="AH4" s="285"/>
      <c r="AI4" s="285"/>
      <c r="AJ4" s="286"/>
      <c r="AK4" s="287"/>
      <c r="AL4" s="288"/>
      <c r="AM4" s="288"/>
      <c r="AN4" s="289"/>
      <c r="AO4" s="302"/>
      <c r="AP4" s="302"/>
      <c r="AQ4" s="302"/>
      <c r="AR4" s="302"/>
      <c r="AS4" s="283"/>
      <c r="AT4" s="283"/>
      <c r="AU4" s="283"/>
      <c r="AV4" s="283"/>
      <c r="AW4" s="287"/>
      <c r="AX4" s="288"/>
      <c r="AY4" s="288"/>
      <c r="AZ4" s="289"/>
      <c r="BA4" s="284" t="s">
        <v>77</v>
      </c>
      <c r="BB4" s="285"/>
      <c r="BC4" s="285"/>
      <c r="BD4" s="286"/>
      <c r="BE4" s="307"/>
      <c r="BF4" s="308"/>
      <c r="BG4" s="309"/>
      <c r="BH4" s="290"/>
      <c r="BI4" s="291"/>
      <c r="BJ4" s="291"/>
      <c r="BK4" s="291"/>
      <c r="BL4" s="292"/>
      <c r="BM4" s="283"/>
      <c r="BN4" s="283"/>
      <c r="BO4" s="283"/>
      <c r="BP4" s="283"/>
    </row>
    <row r="5" spans="1:71" s="197" customFormat="1" ht="33" customHeight="1" x14ac:dyDescent="0.2">
      <c r="A5" s="281"/>
      <c r="B5" s="283"/>
      <c r="C5" s="283"/>
      <c r="D5" s="283"/>
      <c r="E5" s="283"/>
      <c r="F5" s="283"/>
      <c r="G5" s="283"/>
      <c r="H5" s="283"/>
      <c r="I5" s="283"/>
      <c r="J5" s="290"/>
      <c r="K5" s="291"/>
      <c r="L5" s="291"/>
      <c r="M5" s="292"/>
      <c r="N5" s="290"/>
      <c r="O5" s="291"/>
      <c r="P5" s="291"/>
      <c r="Q5" s="292"/>
      <c r="R5" s="290"/>
      <c r="S5" s="291"/>
      <c r="T5" s="292"/>
      <c r="U5" s="290"/>
      <c r="V5" s="291"/>
      <c r="W5" s="291"/>
      <c r="X5" s="292"/>
      <c r="Y5" s="290"/>
      <c r="Z5" s="291"/>
      <c r="AA5" s="291"/>
      <c r="AB5" s="292"/>
      <c r="AC5" s="298"/>
      <c r="AD5" s="283"/>
      <c r="AE5" s="283"/>
      <c r="AF5" s="283"/>
      <c r="AG5" s="290"/>
      <c r="AH5" s="291"/>
      <c r="AI5" s="291"/>
      <c r="AJ5" s="292"/>
      <c r="AK5" s="290"/>
      <c r="AL5" s="291"/>
      <c r="AM5" s="291"/>
      <c r="AN5" s="292"/>
      <c r="AO5" s="302"/>
      <c r="AP5" s="302"/>
      <c r="AQ5" s="302"/>
      <c r="AR5" s="302"/>
      <c r="AS5" s="283"/>
      <c r="AT5" s="283"/>
      <c r="AU5" s="283"/>
      <c r="AV5" s="283"/>
      <c r="AW5" s="290"/>
      <c r="AX5" s="291"/>
      <c r="AY5" s="291"/>
      <c r="AZ5" s="292"/>
      <c r="BA5" s="290"/>
      <c r="BB5" s="291"/>
      <c r="BC5" s="291"/>
      <c r="BD5" s="292"/>
      <c r="BE5" s="310"/>
      <c r="BF5" s="311"/>
      <c r="BG5" s="312"/>
      <c r="BH5" s="296" t="s">
        <v>65</v>
      </c>
      <c r="BI5" s="297"/>
      <c r="BJ5" s="297"/>
      <c r="BK5" s="298"/>
      <c r="BL5" s="198" t="s">
        <v>66</v>
      </c>
      <c r="BM5" s="283"/>
      <c r="BN5" s="283"/>
      <c r="BO5" s="283"/>
      <c r="BP5" s="283"/>
    </row>
    <row r="6" spans="1:71" s="197" customFormat="1" ht="35.25" customHeight="1" x14ac:dyDescent="0.2">
      <c r="A6" s="281"/>
      <c r="B6" s="274">
        <v>2019</v>
      </c>
      <c r="C6" s="272">
        <v>2020</v>
      </c>
      <c r="D6" s="279" t="s">
        <v>9</v>
      </c>
      <c r="E6" s="279"/>
      <c r="F6" s="274">
        <v>2019</v>
      </c>
      <c r="G6" s="272">
        <v>2020</v>
      </c>
      <c r="H6" s="279" t="s">
        <v>9</v>
      </c>
      <c r="I6" s="279"/>
      <c r="J6" s="274">
        <v>2019</v>
      </c>
      <c r="K6" s="272">
        <v>2020</v>
      </c>
      <c r="L6" s="300" t="s">
        <v>9</v>
      </c>
      <c r="M6" s="301"/>
      <c r="N6" s="274">
        <v>2019</v>
      </c>
      <c r="O6" s="272">
        <v>2020</v>
      </c>
      <c r="P6" s="279" t="s">
        <v>9</v>
      </c>
      <c r="Q6" s="279"/>
      <c r="R6" s="274">
        <v>2019</v>
      </c>
      <c r="S6" s="272">
        <v>2020</v>
      </c>
      <c r="T6" s="276" t="s">
        <v>71</v>
      </c>
      <c r="U6" s="274">
        <v>2019</v>
      </c>
      <c r="V6" s="272">
        <v>2020</v>
      </c>
      <c r="W6" s="299" t="s">
        <v>9</v>
      </c>
      <c r="X6" s="299"/>
      <c r="Y6" s="274">
        <v>2019</v>
      </c>
      <c r="Z6" s="272">
        <v>2020</v>
      </c>
      <c r="AA6" s="279" t="s">
        <v>9</v>
      </c>
      <c r="AB6" s="279"/>
      <c r="AC6" s="274">
        <v>2019</v>
      </c>
      <c r="AD6" s="272">
        <v>2020</v>
      </c>
      <c r="AE6" s="279" t="s">
        <v>9</v>
      </c>
      <c r="AF6" s="279"/>
      <c r="AG6" s="274">
        <v>2019</v>
      </c>
      <c r="AH6" s="272">
        <v>2020</v>
      </c>
      <c r="AI6" s="279" t="s">
        <v>9</v>
      </c>
      <c r="AJ6" s="279"/>
      <c r="AK6" s="274">
        <v>2019</v>
      </c>
      <c r="AL6" s="272">
        <v>2020</v>
      </c>
      <c r="AM6" s="279" t="s">
        <v>9</v>
      </c>
      <c r="AN6" s="279"/>
      <c r="AO6" s="274">
        <v>2019</v>
      </c>
      <c r="AP6" s="272">
        <v>2020</v>
      </c>
      <c r="AQ6" s="279" t="s">
        <v>9</v>
      </c>
      <c r="AR6" s="279"/>
      <c r="AS6" s="274">
        <v>2019</v>
      </c>
      <c r="AT6" s="272">
        <v>2020</v>
      </c>
      <c r="AU6" s="279" t="s">
        <v>9</v>
      </c>
      <c r="AV6" s="279"/>
      <c r="AW6" s="274">
        <v>2019</v>
      </c>
      <c r="AX6" s="272">
        <v>2020</v>
      </c>
      <c r="AY6" s="279" t="s">
        <v>9</v>
      </c>
      <c r="AZ6" s="279"/>
      <c r="BA6" s="274">
        <v>2019</v>
      </c>
      <c r="BB6" s="272">
        <v>2020</v>
      </c>
      <c r="BC6" s="279" t="s">
        <v>9</v>
      </c>
      <c r="BD6" s="279"/>
      <c r="BE6" s="274">
        <v>2019</v>
      </c>
      <c r="BF6" s="272">
        <v>2020</v>
      </c>
      <c r="BG6" s="303" t="s">
        <v>2</v>
      </c>
      <c r="BH6" s="274">
        <v>2019</v>
      </c>
      <c r="BI6" s="272">
        <v>2020</v>
      </c>
      <c r="BJ6" s="279" t="s">
        <v>9</v>
      </c>
      <c r="BK6" s="279"/>
      <c r="BL6" s="272">
        <v>2020</v>
      </c>
      <c r="BM6" s="274">
        <v>2019</v>
      </c>
      <c r="BN6" s="272">
        <v>2020</v>
      </c>
      <c r="BO6" s="279" t="s">
        <v>9</v>
      </c>
      <c r="BP6" s="279"/>
    </row>
    <row r="7" spans="1:71" s="9" customFormat="1" ht="18.75" customHeight="1" x14ac:dyDescent="0.2">
      <c r="A7" s="282"/>
      <c r="B7" s="274"/>
      <c r="C7" s="273"/>
      <c r="D7" s="135" t="s">
        <v>2</v>
      </c>
      <c r="E7" s="135" t="s">
        <v>10</v>
      </c>
      <c r="F7" s="274"/>
      <c r="G7" s="273"/>
      <c r="H7" s="135" t="s">
        <v>2</v>
      </c>
      <c r="I7" s="135" t="s">
        <v>10</v>
      </c>
      <c r="J7" s="274"/>
      <c r="K7" s="273"/>
      <c r="L7" s="135" t="s">
        <v>2</v>
      </c>
      <c r="M7" s="135" t="s">
        <v>10</v>
      </c>
      <c r="N7" s="274"/>
      <c r="O7" s="273"/>
      <c r="P7" s="135" t="s">
        <v>2</v>
      </c>
      <c r="Q7" s="135" t="s">
        <v>10</v>
      </c>
      <c r="R7" s="274"/>
      <c r="S7" s="273"/>
      <c r="T7" s="277"/>
      <c r="U7" s="274"/>
      <c r="V7" s="273"/>
      <c r="W7" s="136" t="s">
        <v>2</v>
      </c>
      <c r="X7" s="136" t="s">
        <v>10</v>
      </c>
      <c r="Y7" s="274"/>
      <c r="Z7" s="273"/>
      <c r="AA7" s="200" t="s">
        <v>2</v>
      </c>
      <c r="AB7" s="200" t="s">
        <v>10</v>
      </c>
      <c r="AC7" s="274"/>
      <c r="AD7" s="273"/>
      <c r="AE7" s="200" t="s">
        <v>2</v>
      </c>
      <c r="AF7" s="200" t="s">
        <v>10</v>
      </c>
      <c r="AG7" s="274"/>
      <c r="AH7" s="273"/>
      <c r="AI7" s="200" t="s">
        <v>2</v>
      </c>
      <c r="AJ7" s="200" t="s">
        <v>10</v>
      </c>
      <c r="AK7" s="274"/>
      <c r="AL7" s="273"/>
      <c r="AM7" s="135" t="s">
        <v>2</v>
      </c>
      <c r="AN7" s="135" t="s">
        <v>10</v>
      </c>
      <c r="AO7" s="274"/>
      <c r="AP7" s="273"/>
      <c r="AQ7" s="135" t="s">
        <v>2</v>
      </c>
      <c r="AR7" s="135" t="s">
        <v>10</v>
      </c>
      <c r="AS7" s="274"/>
      <c r="AT7" s="273"/>
      <c r="AU7" s="135" t="s">
        <v>2</v>
      </c>
      <c r="AV7" s="135" t="s">
        <v>10</v>
      </c>
      <c r="AW7" s="274"/>
      <c r="AX7" s="273"/>
      <c r="AY7" s="135" t="s">
        <v>2</v>
      </c>
      <c r="AZ7" s="135" t="s">
        <v>10</v>
      </c>
      <c r="BA7" s="274"/>
      <c r="BB7" s="273"/>
      <c r="BC7" s="135" t="s">
        <v>2</v>
      </c>
      <c r="BD7" s="135" t="s">
        <v>10</v>
      </c>
      <c r="BE7" s="274"/>
      <c r="BF7" s="273"/>
      <c r="BG7" s="303"/>
      <c r="BH7" s="274"/>
      <c r="BI7" s="273"/>
      <c r="BJ7" s="135" t="s">
        <v>2</v>
      </c>
      <c r="BK7" s="135" t="s">
        <v>10</v>
      </c>
      <c r="BL7" s="273"/>
      <c r="BM7" s="274"/>
      <c r="BN7" s="273"/>
      <c r="BO7" s="134" t="s">
        <v>2</v>
      </c>
      <c r="BP7" s="134" t="s">
        <v>10</v>
      </c>
    </row>
    <row r="8" spans="1:71" ht="12.75" customHeight="1" x14ac:dyDescent="0.2">
      <c r="A8" s="141" t="s">
        <v>11</v>
      </c>
      <c r="B8" s="141">
        <v>1</v>
      </c>
      <c r="C8" s="141">
        <v>2</v>
      </c>
      <c r="D8" s="141">
        <v>3</v>
      </c>
      <c r="E8" s="141">
        <v>4</v>
      </c>
      <c r="F8" s="141">
        <v>5</v>
      </c>
      <c r="G8" s="141">
        <v>6</v>
      </c>
      <c r="H8" s="141">
        <v>7</v>
      </c>
      <c r="I8" s="141">
        <v>8</v>
      </c>
      <c r="J8" s="141">
        <v>9</v>
      </c>
      <c r="K8" s="141">
        <v>10</v>
      </c>
      <c r="L8" s="141">
        <v>11</v>
      </c>
      <c r="M8" s="141">
        <v>12</v>
      </c>
      <c r="N8" s="141">
        <v>13</v>
      </c>
      <c r="O8" s="141">
        <v>14</v>
      </c>
      <c r="P8" s="141">
        <v>15</v>
      </c>
      <c r="Q8" s="141">
        <v>16</v>
      </c>
      <c r="R8" s="141">
        <v>17</v>
      </c>
      <c r="S8" s="141">
        <v>18</v>
      </c>
      <c r="T8" s="141">
        <v>19</v>
      </c>
      <c r="U8" s="141">
        <v>20</v>
      </c>
      <c r="V8" s="141">
        <v>21</v>
      </c>
      <c r="W8" s="141">
        <v>22</v>
      </c>
      <c r="X8" s="141">
        <v>23</v>
      </c>
      <c r="Y8" s="141">
        <v>24</v>
      </c>
      <c r="Z8" s="141">
        <v>25</v>
      </c>
      <c r="AA8" s="141">
        <v>26</v>
      </c>
      <c r="AB8" s="141">
        <v>27</v>
      </c>
      <c r="AC8" s="141">
        <v>28</v>
      </c>
      <c r="AD8" s="141">
        <v>29</v>
      </c>
      <c r="AE8" s="141">
        <v>30</v>
      </c>
      <c r="AF8" s="141">
        <v>31</v>
      </c>
      <c r="AG8" s="141">
        <v>32</v>
      </c>
      <c r="AH8" s="141">
        <v>33</v>
      </c>
      <c r="AI8" s="141">
        <v>34</v>
      </c>
      <c r="AJ8" s="141">
        <v>35</v>
      </c>
      <c r="AK8" s="141">
        <v>36</v>
      </c>
      <c r="AL8" s="141">
        <v>37</v>
      </c>
      <c r="AM8" s="141">
        <v>38</v>
      </c>
      <c r="AN8" s="141">
        <v>39</v>
      </c>
      <c r="AO8" s="141">
        <v>40</v>
      </c>
      <c r="AP8" s="141">
        <v>41</v>
      </c>
      <c r="AQ8" s="141">
        <v>42</v>
      </c>
      <c r="AR8" s="141">
        <v>43</v>
      </c>
      <c r="AS8" s="141">
        <v>44</v>
      </c>
      <c r="AT8" s="141">
        <v>45</v>
      </c>
      <c r="AU8" s="141">
        <v>46</v>
      </c>
      <c r="AV8" s="141">
        <v>47</v>
      </c>
      <c r="AW8" s="141">
        <v>48</v>
      </c>
      <c r="AX8" s="141">
        <v>49</v>
      </c>
      <c r="AY8" s="141">
        <v>50</v>
      </c>
      <c r="AZ8" s="141">
        <v>51</v>
      </c>
      <c r="BA8" s="141">
        <v>52</v>
      </c>
      <c r="BB8" s="141">
        <v>53</v>
      </c>
      <c r="BC8" s="141">
        <v>54</v>
      </c>
      <c r="BD8" s="141">
        <v>55</v>
      </c>
      <c r="BE8" s="141">
        <v>56</v>
      </c>
      <c r="BF8" s="141">
        <v>57</v>
      </c>
      <c r="BG8" s="141">
        <v>58</v>
      </c>
      <c r="BH8" s="141">
        <v>59</v>
      </c>
      <c r="BI8" s="141">
        <v>60</v>
      </c>
      <c r="BJ8" s="141">
        <v>61</v>
      </c>
      <c r="BK8" s="141">
        <v>62</v>
      </c>
      <c r="BL8" s="141">
        <v>63</v>
      </c>
      <c r="BM8" s="141">
        <v>63</v>
      </c>
      <c r="BN8" s="141">
        <v>64</v>
      </c>
      <c r="BO8" s="141">
        <v>65</v>
      </c>
      <c r="BP8" s="141">
        <v>66</v>
      </c>
    </row>
    <row r="9" spans="1:71" s="98" customFormat="1" ht="15.75" x14ac:dyDescent="0.25">
      <c r="A9" s="142" t="s">
        <v>12</v>
      </c>
      <c r="B9" s="10">
        <f>SUM(B10:B27)</f>
        <v>18822</v>
      </c>
      <c r="C9" s="10">
        <f>SUM(C10:C27)</f>
        <v>24866</v>
      </c>
      <c r="D9" s="11">
        <f t="shared" ref="D9:D27" si="0">C9/B9*100</f>
        <v>132.11135904792263</v>
      </c>
      <c r="E9" s="10">
        <f t="shared" ref="E9:E27" si="1">C9-B9</f>
        <v>6044</v>
      </c>
      <c r="F9" s="10">
        <f>SUM(F10:F27)</f>
        <v>10988</v>
      </c>
      <c r="G9" s="10">
        <f>SUM(G10:G27)</f>
        <v>16942</v>
      </c>
      <c r="H9" s="11">
        <f t="shared" ref="H9:H27" si="2">G9/F9*100</f>
        <v>154.18638514743355</v>
      </c>
      <c r="I9" s="10">
        <f t="shared" ref="I9:I27" si="3">G9-F9</f>
        <v>5954</v>
      </c>
      <c r="J9" s="10">
        <f>SUM(J10:J27)</f>
        <v>14722</v>
      </c>
      <c r="K9" s="10">
        <f>SUM(K10:K27)</f>
        <v>9450</v>
      </c>
      <c r="L9" s="11">
        <f t="shared" ref="L9:L27" si="4">K9/J9*100</f>
        <v>64.18964814563239</v>
      </c>
      <c r="M9" s="10">
        <f t="shared" ref="M9:M27" si="5">K9-J9</f>
        <v>-5272</v>
      </c>
      <c r="N9" s="10">
        <f>SUM(N10:N27)</f>
        <v>8912</v>
      </c>
      <c r="O9" s="10">
        <f>SUM(O10:O27)</f>
        <v>5230</v>
      </c>
      <c r="P9" s="12">
        <f t="shared" ref="P9:P27" si="6">O9/N9*100</f>
        <v>58.684919210053863</v>
      </c>
      <c r="Q9" s="10">
        <f t="shared" ref="Q9:Q27" si="7">O9-N9</f>
        <v>-3682</v>
      </c>
      <c r="R9" s="11">
        <v>60.5</v>
      </c>
      <c r="S9" s="11">
        <v>55.3</v>
      </c>
      <c r="T9" s="12">
        <f>S9-R9</f>
        <v>-5.2000000000000028</v>
      </c>
      <c r="U9" s="10">
        <f>SUM(U10:U27)</f>
        <v>1814</v>
      </c>
      <c r="V9" s="10">
        <f>SUM(V10:V27)</f>
        <v>804</v>
      </c>
      <c r="W9" s="12">
        <f t="shared" ref="W9:W27" si="8">V9/U9*100</f>
        <v>44.321940463065054</v>
      </c>
      <c r="X9" s="10">
        <f t="shared" ref="X9:X27" si="9">V9-U9</f>
        <v>-1010</v>
      </c>
      <c r="Y9" s="10">
        <f>SUM(Y10:Y27)</f>
        <v>79099</v>
      </c>
      <c r="Z9" s="10">
        <f>SUM(Z10:Z27)</f>
        <v>37115</v>
      </c>
      <c r="AA9" s="11">
        <f t="shared" ref="AA9:AA27" si="10">Z9/Y9*100</f>
        <v>46.922211405959615</v>
      </c>
      <c r="AB9" s="10">
        <f t="shared" ref="AB9:AB27" si="11">Z9-Y9</f>
        <v>-41984</v>
      </c>
      <c r="AC9" s="10">
        <f>SUM(AC10:AC27)</f>
        <v>18402</v>
      </c>
      <c r="AD9" s="10">
        <f>SUM(AD10:AD27)</f>
        <v>21363</v>
      </c>
      <c r="AE9" s="11">
        <f t="shared" ref="AE9:AE27" si="12">AD9/AC9*100</f>
        <v>116.0906423214868</v>
      </c>
      <c r="AF9" s="10">
        <f t="shared" ref="AF9:AF27" si="13">AD9-AC9</f>
        <v>2961</v>
      </c>
      <c r="AG9" s="10">
        <f>SUM(AG10:AG27)</f>
        <v>30876</v>
      </c>
      <c r="AH9" s="10">
        <f>SUM(AH10:AH27)</f>
        <v>4820</v>
      </c>
      <c r="AI9" s="11">
        <f t="shared" ref="AI9:AI27" si="14">AH9/AG9*100</f>
        <v>15.610830418447986</v>
      </c>
      <c r="AJ9" s="10">
        <f t="shared" ref="AJ9:AJ27" si="15">AH9-AG9</f>
        <v>-26056</v>
      </c>
      <c r="AK9" s="10">
        <f>SUM(AK10:AK27)</f>
        <v>4706</v>
      </c>
      <c r="AL9" s="10">
        <f>SUM(AL10:AL27)</f>
        <v>2869</v>
      </c>
      <c r="AM9" s="12">
        <f t="shared" ref="AM9:AM27" si="16">AL9/AK9*100</f>
        <v>60.964725881852956</v>
      </c>
      <c r="AN9" s="10">
        <f t="shared" ref="AN9:AN27" si="17">AL9-AK9</f>
        <v>-1837</v>
      </c>
      <c r="AO9" s="13">
        <f>SUM(AO10:AO27)</f>
        <v>5782</v>
      </c>
      <c r="AP9" s="13">
        <f>SUM(AP10:AP27)</f>
        <v>4358</v>
      </c>
      <c r="AQ9" s="14">
        <f>ROUND(AP9/AO9*100,1)</f>
        <v>75.400000000000006</v>
      </c>
      <c r="AR9" s="13">
        <f t="shared" ref="AR9:AR27" si="18">AP9-AO9</f>
        <v>-1424</v>
      </c>
      <c r="AS9" s="91">
        <f>SUM(AS10:AS27)</f>
        <v>24380</v>
      </c>
      <c r="AT9" s="91">
        <f>SUM(AT10:AT27)</f>
        <v>15808</v>
      </c>
      <c r="AU9" s="92">
        <f t="shared" ref="AU9:AU27" si="19">ROUND(AT9/AS9*100,1)</f>
        <v>64.8</v>
      </c>
      <c r="AV9" s="91">
        <f t="shared" ref="AV9:AV27" si="20">AT9-AS9</f>
        <v>-8572</v>
      </c>
      <c r="AW9" s="91">
        <f>SUM(AW10:AW27)</f>
        <v>8509</v>
      </c>
      <c r="AX9" s="91">
        <f>SUM(AX10:AX27)</f>
        <v>15695</v>
      </c>
      <c r="AY9" s="92">
        <f t="shared" ref="AY9:AY27" si="21">AX9/AW9*100</f>
        <v>184.45175696321542</v>
      </c>
      <c r="AZ9" s="91">
        <f t="shared" ref="AZ9:AZ27" si="22">AX9-AW9</f>
        <v>7186</v>
      </c>
      <c r="BA9" s="91">
        <f>SUM(BA10:BA27)</f>
        <v>7157</v>
      </c>
      <c r="BB9" s="91">
        <f>SUM(BB10:BB27)</f>
        <v>13495</v>
      </c>
      <c r="BC9" s="92">
        <f>BB9/BA9*100</f>
        <v>188.55665781752131</v>
      </c>
      <c r="BD9" s="91">
        <f t="shared" ref="BD9:BD27" si="23">BB9-BA9</f>
        <v>6338</v>
      </c>
      <c r="BE9" s="159">
        <v>2891</v>
      </c>
      <c r="BF9" s="146">
        <v>3288.4952672605791</v>
      </c>
      <c r="BG9" s="125">
        <f>BF9/BE9*100</f>
        <v>113.74940391769557</v>
      </c>
      <c r="BH9" s="91">
        <f>SUM(BH10:BH27)</f>
        <v>3951</v>
      </c>
      <c r="BI9" s="91">
        <f>SUM(BI10:BI27)</f>
        <v>2185</v>
      </c>
      <c r="BJ9" s="92">
        <f>BI9/BH9*100</f>
        <v>55.30245507466465</v>
      </c>
      <c r="BK9" s="91">
        <f>BI9-BH9</f>
        <v>-1766</v>
      </c>
      <c r="BL9" s="91">
        <f>SUM(BL10:BL27)</f>
        <v>0</v>
      </c>
      <c r="BM9" s="91">
        <v>5969</v>
      </c>
      <c r="BN9" s="91">
        <v>6527.2</v>
      </c>
      <c r="BO9" s="143">
        <f>ROUND(BN9/BM9*100,1)</f>
        <v>109.4</v>
      </c>
      <c r="BP9" s="91">
        <f>BN9-BM9</f>
        <v>558.19999999999982</v>
      </c>
      <c r="BQ9" s="131"/>
      <c r="BR9" s="131"/>
      <c r="BS9" s="131"/>
    </row>
    <row r="10" spans="1:71" s="101" customFormat="1" ht="16.5" customHeight="1" x14ac:dyDescent="0.25">
      <c r="A10" s="103" t="s">
        <v>118</v>
      </c>
      <c r="B10" s="15">
        <v>1164</v>
      </c>
      <c r="C10" s="56">
        <v>1249</v>
      </c>
      <c r="D10" s="11">
        <f t="shared" si="0"/>
        <v>107.30240549828179</v>
      </c>
      <c r="E10" s="10">
        <f t="shared" si="1"/>
        <v>85</v>
      </c>
      <c r="F10" s="15">
        <v>682</v>
      </c>
      <c r="G10" s="15">
        <v>728</v>
      </c>
      <c r="H10" s="11">
        <f t="shared" si="2"/>
        <v>106.74486803519061</v>
      </c>
      <c r="I10" s="10">
        <f t="shared" si="3"/>
        <v>46</v>
      </c>
      <c r="J10" s="15">
        <v>679</v>
      </c>
      <c r="K10" s="15">
        <v>461</v>
      </c>
      <c r="L10" s="11">
        <f t="shared" si="4"/>
        <v>67.893961708394698</v>
      </c>
      <c r="M10" s="10">
        <f t="shared" si="5"/>
        <v>-218</v>
      </c>
      <c r="N10" s="15">
        <v>263</v>
      </c>
      <c r="O10" s="15">
        <v>161</v>
      </c>
      <c r="P10" s="12">
        <f t="shared" si="6"/>
        <v>61.216730038022817</v>
      </c>
      <c r="Q10" s="102">
        <f t="shared" si="7"/>
        <v>-102</v>
      </c>
      <c r="R10" s="11">
        <v>38.700000000000003</v>
      </c>
      <c r="S10" s="11">
        <v>34.9</v>
      </c>
      <c r="T10" s="12">
        <f t="shared" ref="T10:T27" si="24">S10-R10</f>
        <v>-3.8000000000000043</v>
      </c>
      <c r="U10" s="15">
        <v>123</v>
      </c>
      <c r="V10" s="15">
        <v>73</v>
      </c>
      <c r="W10" s="12">
        <f t="shared" si="8"/>
        <v>59.349593495934961</v>
      </c>
      <c r="X10" s="10">
        <f t="shared" si="9"/>
        <v>-50</v>
      </c>
      <c r="Y10" s="15">
        <v>3453</v>
      </c>
      <c r="Z10" s="144">
        <v>1694</v>
      </c>
      <c r="AA10" s="11">
        <f t="shared" si="10"/>
        <v>49.058789458441936</v>
      </c>
      <c r="AB10" s="10">
        <f t="shared" si="11"/>
        <v>-1759</v>
      </c>
      <c r="AC10" s="15">
        <v>1129</v>
      </c>
      <c r="AD10" s="144">
        <v>1170</v>
      </c>
      <c r="AE10" s="11">
        <f t="shared" si="12"/>
        <v>103.63153232949513</v>
      </c>
      <c r="AF10" s="10">
        <f t="shared" si="13"/>
        <v>41</v>
      </c>
      <c r="AG10" s="15">
        <v>1377</v>
      </c>
      <c r="AH10" s="144">
        <v>243</v>
      </c>
      <c r="AI10" s="11">
        <f t="shared" si="14"/>
        <v>17.647058823529413</v>
      </c>
      <c r="AJ10" s="10">
        <f t="shared" si="15"/>
        <v>-1134</v>
      </c>
      <c r="AK10" s="15">
        <v>316</v>
      </c>
      <c r="AL10" s="15">
        <v>88</v>
      </c>
      <c r="AM10" s="12">
        <f t="shared" si="16"/>
        <v>27.848101265822784</v>
      </c>
      <c r="AN10" s="10">
        <f t="shared" si="17"/>
        <v>-228</v>
      </c>
      <c r="AO10" s="16">
        <v>224</v>
      </c>
      <c r="AP10" s="16">
        <v>202</v>
      </c>
      <c r="AQ10" s="14">
        <f t="shared" ref="AQ10:AQ27" si="25">ROUND(AP10/AO10*100,1)</f>
        <v>90.2</v>
      </c>
      <c r="AR10" s="13">
        <f t="shared" si="18"/>
        <v>-22</v>
      </c>
      <c r="AS10" s="139">
        <v>721</v>
      </c>
      <c r="AT10" s="15">
        <v>499</v>
      </c>
      <c r="AU10" s="92">
        <f t="shared" si="19"/>
        <v>69.2</v>
      </c>
      <c r="AV10" s="91">
        <f t="shared" si="20"/>
        <v>-222</v>
      </c>
      <c r="AW10" s="15">
        <v>489</v>
      </c>
      <c r="AX10" s="15">
        <v>646</v>
      </c>
      <c r="AY10" s="92">
        <f t="shared" si="21"/>
        <v>132.10633946830265</v>
      </c>
      <c r="AZ10" s="91">
        <f t="shared" si="22"/>
        <v>157</v>
      </c>
      <c r="BA10" s="15">
        <v>437</v>
      </c>
      <c r="BB10" s="15">
        <v>593</v>
      </c>
      <c r="BC10" s="92">
        <f t="shared" ref="BC10:BC27" si="26">BB10/BA10*100</f>
        <v>135.69794050343248</v>
      </c>
      <c r="BD10" s="91">
        <f t="shared" si="23"/>
        <v>156</v>
      </c>
      <c r="BE10" s="124">
        <v>2653.8975501113587</v>
      </c>
      <c r="BF10" s="124">
        <v>3035.8789625360232</v>
      </c>
      <c r="BG10" s="125">
        <f>BF10/BE10*100</f>
        <v>114.39322374779073</v>
      </c>
      <c r="BH10" s="90">
        <v>27</v>
      </c>
      <c r="BI10" s="90">
        <v>37</v>
      </c>
      <c r="BJ10" s="92">
        <f t="shared" ref="BJ10:BJ27" si="27">BI10/BH10*100</f>
        <v>137.03703703703704</v>
      </c>
      <c r="BK10" s="91">
        <f t="shared" ref="BK10:BK27" si="28">BI10-BH10</f>
        <v>10</v>
      </c>
      <c r="BL10" s="91"/>
      <c r="BM10" s="90">
        <v>5801.85</v>
      </c>
      <c r="BN10" s="90">
        <v>5900.32</v>
      </c>
      <c r="BO10" s="143">
        <f t="shared" ref="BO10:BO27" si="29">ROUND(BN10/BM10*100,1)</f>
        <v>101.7</v>
      </c>
      <c r="BP10" s="91">
        <f t="shared" ref="BP10:BP27" si="30">BN10-BM10</f>
        <v>98.469999999999345</v>
      </c>
      <c r="BQ10" s="131"/>
      <c r="BR10" s="131"/>
      <c r="BS10" s="131"/>
    </row>
    <row r="11" spans="1:71" s="101" customFormat="1" ht="16.5" customHeight="1" x14ac:dyDescent="0.25">
      <c r="A11" s="104" t="s">
        <v>119</v>
      </c>
      <c r="B11" s="15">
        <v>521</v>
      </c>
      <c r="C11" s="56">
        <v>514</v>
      </c>
      <c r="D11" s="94">
        <f t="shared" si="0"/>
        <v>98.656429942418427</v>
      </c>
      <c r="E11" s="93">
        <f t="shared" si="1"/>
        <v>-7</v>
      </c>
      <c r="F11" s="15">
        <v>241</v>
      </c>
      <c r="G11" s="15">
        <v>326</v>
      </c>
      <c r="H11" s="94">
        <f t="shared" si="2"/>
        <v>135.26970954356847</v>
      </c>
      <c r="I11" s="93">
        <f t="shared" si="3"/>
        <v>85</v>
      </c>
      <c r="J11" s="15">
        <v>378</v>
      </c>
      <c r="K11" s="15">
        <v>223</v>
      </c>
      <c r="L11" s="94">
        <f t="shared" si="4"/>
        <v>58.994708994709001</v>
      </c>
      <c r="M11" s="93">
        <f t="shared" si="5"/>
        <v>-155</v>
      </c>
      <c r="N11" s="15">
        <v>219</v>
      </c>
      <c r="O11" s="15">
        <v>133</v>
      </c>
      <c r="P11" s="95">
        <f t="shared" si="6"/>
        <v>60.730593607305941</v>
      </c>
      <c r="Q11" s="100">
        <f t="shared" si="7"/>
        <v>-86</v>
      </c>
      <c r="R11" s="11">
        <v>57.9</v>
      </c>
      <c r="S11" s="11">
        <v>59.6</v>
      </c>
      <c r="T11" s="95">
        <f t="shared" si="24"/>
        <v>1.7000000000000028</v>
      </c>
      <c r="U11" s="15">
        <v>90</v>
      </c>
      <c r="V11" s="15">
        <v>61</v>
      </c>
      <c r="W11" s="95">
        <f t="shared" si="8"/>
        <v>67.777777777777786</v>
      </c>
      <c r="X11" s="93">
        <f t="shared" si="9"/>
        <v>-29</v>
      </c>
      <c r="Y11" s="99">
        <v>2242</v>
      </c>
      <c r="Z11" s="140">
        <v>842</v>
      </c>
      <c r="AA11" s="94">
        <f t="shared" si="10"/>
        <v>37.555753791257807</v>
      </c>
      <c r="AB11" s="93">
        <f t="shared" si="11"/>
        <v>-1400</v>
      </c>
      <c r="AC11" s="99">
        <v>514</v>
      </c>
      <c r="AD11" s="140">
        <v>504</v>
      </c>
      <c r="AE11" s="94">
        <f t="shared" si="12"/>
        <v>98.054474708171199</v>
      </c>
      <c r="AF11" s="93">
        <f t="shared" si="13"/>
        <v>-10</v>
      </c>
      <c r="AG11" s="99">
        <v>928</v>
      </c>
      <c r="AH11" s="140">
        <v>60</v>
      </c>
      <c r="AI11" s="94">
        <f t="shared" si="14"/>
        <v>6.4655172413793105</v>
      </c>
      <c r="AJ11" s="93">
        <f t="shared" si="15"/>
        <v>-868</v>
      </c>
      <c r="AK11" s="15">
        <v>121</v>
      </c>
      <c r="AL11" s="15">
        <v>93</v>
      </c>
      <c r="AM11" s="95">
        <f t="shared" si="16"/>
        <v>76.859504132231407</v>
      </c>
      <c r="AN11" s="93">
        <f t="shared" si="17"/>
        <v>-28</v>
      </c>
      <c r="AO11" s="16">
        <v>108</v>
      </c>
      <c r="AP11" s="16">
        <v>89</v>
      </c>
      <c r="AQ11" s="97">
        <f t="shared" si="25"/>
        <v>82.4</v>
      </c>
      <c r="AR11" s="96">
        <f t="shared" si="18"/>
        <v>-19</v>
      </c>
      <c r="AS11" s="139">
        <v>359</v>
      </c>
      <c r="AT11" s="15">
        <v>233</v>
      </c>
      <c r="AU11" s="88">
        <f t="shared" si="19"/>
        <v>64.900000000000006</v>
      </c>
      <c r="AV11" s="86">
        <f t="shared" si="20"/>
        <v>-126</v>
      </c>
      <c r="AW11" s="15">
        <v>234</v>
      </c>
      <c r="AX11" s="15">
        <v>309</v>
      </c>
      <c r="AY11" s="88">
        <f t="shared" si="21"/>
        <v>132.05128205128204</v>
      </c>
      <c r="AZ11" s="86">
        <f t="shared" si="22"/>
        <v>75</v>
      </c>
      <c r="BA11" s="15">
        <v>199</v>
      </c>
      <c r="BB11" s="15">
        <v>280</v>
      </c>
      <c r="BC11" s="88">
        <f t="shared" si="26"/>
        <v>140.7035175879397</v>
      </c>
      <c r="BD11" s="86">
        <f t="shared" si="23"/>
        <v>81</v>
      </c>
      <c r="BE11" s="124">
        <v>2523.3644859813085</v>
      </c>
      <c r="BF11" s="124">
        <v>2925.8899676375404</v>
      </c>
      <c r="BG11" s="125">
        <f t="shared" ref="BG11:BG27" si="31">BF11/BE11*100</f>
        <v>115.95193575452474</v>
      </c>
      <c r="BH11" s="89">
        <v>19</v>
      </c>
      <c r="BI11" s="89">
        <v>14</v>
      </c>
      <c r="BJ11" s="92">
        <f t="shared" si="27"/>
        <v>73.68421052631578</v>
      </c>
      <c r="BK11" s="91">
        <f t="shared" si="28"/>
        <v>-5</v>
      </c>
      <c r="BL11" s="86"/>
      <c r="BM11" s="90">
        <v>4888.1099999999997</v>
      </c>
      <c r="BN11" s="90">
        <v>5185.21</v>
      </c>
      <c r="BO11" s="87">
        <f t="shared" si="29"/>
        <v>106.1</v>
      </c>
      <c r="BP11" s="86">
        <f t="shared" si="30"/>
        <v>297.10000000000036</v>
      </c>
      <c r="BQ11" s="131"/>
      <c r="BR11" s="131"/>
      <c r="BS11" s="131"/>
    </row>
    <row r="12" spans="1:71" s="101" customFormat="1" ht="16.5" customHeight="1" x14ac:dyDescent="0.25">
      <c r="A12" s="103" t="s">
        <v>120</v>
      </c>
      <c r="B12" s="15">
        <v>434</v>
      </c>
      <c r="C12" s="56">
        <v>540</v>
      </c>
      <c r="D12" s="94">
        <f t="shared" si="0"/>
        <v>124.42396313364054</v>
      </c>
      <c r="E12" s="93">
        <f t="shared" si="1"/>
        <v>106</v>
      </c>
      <c r="F12" s="15">
        <v>278</v>
      </c>
      <c r="G12" s="15">
        <v>401</v>
      </c>
      <c r="H12" s="94">
        <f t="shared" si="2"/>
        <v>144.24460431654674</v>
      </c>
      <c r="I12" s="93">
        <f t="shared" si="3"/>
        <v>123</v>
      </c>
      <c r="J12" s="15">
        <v>262</v>
      </c>
      <c r="K12" s="15">
        <v>207</v>
      </c>
      <c r="L12" s="11">
        <f t="shared" si="4"/>
        <v>79.007633587786259</v>
      </c>
      <c r="M12" s="10">
        <f t="shared" si="5"/>
        <v>-55</v>
      </c>
      <c r="N12" s="15">
        <v>174</v>
      </c>
      <c r="O12" s="15">
        <v>143</v>
      </c>
      <c r="P12" s="12">
        <f t="shared" si="6"/>
        <v>82.18390804597702</v>
      </c>
      <c r="Q12" s="102">
        <f t="shared" si="7"/>
        <v>-31</v>
      </c>
      <c r="R12" s="11">
        <v>66.400000000000006</v>
      </c>
      <c r="S12" s="11">
        <v>69.099999999999994</v>
      </c>
      <c r="T12" s="95">
        <f t="shared" si="24"/>
        <v>2.6999999999999886</v>
      </c>
      <c r="U12" s="15">
        <v>26</v>
      </c>
      <c r="V12" s="15">
        <v>7</v>
      </c>
      <c r="W12" s="12">
        <f t="shared" si="8"/>
        <v>26.923076923076923</v>
      </c>
      <c r="X12" s="10">
        <f t="shared" si="9"/>
        <v>-19</v>
      </c>
      <c r="Y12" s="15">
        <v>2874</v>
      </c>
      <c r="Z12" s="140">
        <v>1067</v>
      </c>
      <c r="AA12" s="11">
        <f t="shared" si="10"/>
        <v>37.125956854558105</v>
      </c>
      <c r="AB12" s="10">
        <f t="shared" si="11"/>
        <v>-1807</v>
      </c>
      <c r="AC12" s="15">
        <v>428</v>
      </c>
      <c r="AD12" s="140">
        <v>495</v>
      </c>
      <c r="AE12" s="11">
        <f t="shared" si="12"/>
        <v>115.65420560747664</v>
      </c>
      <c r="AF12" s="10">
        <f t="shared" si="13"/>
        <v>67</v>
      </c>
      <c r="AG12" s="15">
        <v>1486</v>
      </c>
      <c r="AH12" s="140">
        <v>97</v>
      </c>
      <c r="AI12" s="11">
        <f t="shared" si="14"/>
        <v>6.5275908479138627</v>
      </c>
      <c r="AJ12" s="10">
        <f t="shared" si="15"/>
        <v>-1389</v>
      </c>
      <c r="AK12" s="15">
        <v>124</v>
      </c>
      <c r="AL12" s="15">
        <v>12</v>
      </c>
      <c r="AM12" s="12">
        <f t="shared" si="16"/>
        <v>9.67741935483871</v>
      </c>
      <c r="AN12" s="10">
        <f t="shared" si="17"/>
        <v>-112</v>
      </c>
      <c r="AO12" s="16">
        <v>152</v>
      </c>
      <c r="AP12" s="16">
        <v>144</v>
      </c>
      <c r="AQ12" s="14">
        <f t="shared" si="25"/>
        <v>94.7</v>
      </c>
      <c r="AR12" s="13">
        <f t="shared" si="18"/>
        <v>-8</v>
      </c>
      <c r="AS12" s="139">
        <v>345</v>
      </c>
      <c r="AT12" s="15">
        <v>248</v>
      </c>
      <c r="AU12" s="92">
        <f t="shared" si="19"/>
        <v>71.900000000000006</v>
      </c>
      <c r="AV12" s="91">
        <f t="shared" si="20"/>
        <v>-97</v>
      </c>
      <c r="AW12" s="15">
        <v>245</v>
      </c>
      <c r="AX12" s="15">
        <v>358</v>
      </c>
      <c r="AY12" s="92">
        <f t="shared" si="21"/>
        <v>146.12244897959184</v>
      </c>
      <c r="AZ12" s="91">
        <f t="shared" si="22"/>
        <v>113</v>
      </c>
      <c r="BA12" s="15">
        <v>226</v>
      </c>
      <c r="BB12" s="15">
        <v>332</v>
      </c>
      <c r="BC12" s="92">
        <f t="shared" si="26"/>
        <v>146.90265486725664</v>
      </c>
      <c r="BD12" s="91">
        <f t="shared" si="23"/>
        <v>106</v>
      </c>
      <c r="BE12" s="124">
        <v>2552.4886877828053</v>
      </c>
      <c r="BF12" s="124">
        <v>2800.8108108108108</v>
      </c>
      <c r="BG12" s="125">
        <f t="shared" si="31"/>
        <v>109.72862775911882</v>
      </c>
      <c r="BH12" s="90">
        <v>51</v>
      </c>
      <c r="BI12" s="90">
        <v>31</v>
      </c>
      <c r="BJ12" s="92">
        <f t="shared" si="27"/>
        <v>60.784313725490193</v>
      </c>
      <c r="BK12" s="91">
        <f t="shared" si="28"/>
        <v>-20</v>
      </c>
      <c r="BL12" s="86"/>
      <c r="BM12" s="90">
        <v>5479.48</v>
      </c>
      <c r="BN12" s="90">
        <v>5303.87</v>
      </c>
      <c r="BO12" s="87">
        <f t="shared" si="29"/>
        <v>96.8</v>
      </c>
      <c r="BP12" s="86">
        <f t="shared" si="30"/>
        <v>-175.60999999999967</v>
      </c>
      <c r="BQ12" s="131"/>
      <c r="BR12" s="131"/>
      <c r="BS12" s="131"/>
    </row>
    <row r="13" spans="1:71" s="98" customFormat="1" ht="16.5" customHeight="1" x14ac:dyDescent="0.25">
      <c r="A13" s="103" t="s">
        <v>121</v>
      </c>
      <c r="B13" s="15">
        <v>1074</v>
      </c>
      <c r="C13" s="56">
        <v>1370</v>
      </c>
      <c r="D13" s="94">
        <f t="shared" si="0"/>
        <v>127.56052141527002</v>
      </c>
      <c r="E13" s="93">
        <f t="shared" si="1"/>
        <v>296</v>
      </c>
      <c r="F13" s="15">
        <v>607</v>
      </c>
      <c r="G13" s="15">
        <v>933</v>
      </c>
      <c r="H13" s="94">
        <f t="shared" si="2"/>
        <v>153.70675453047775</v>
      </c>
      <c r="I13" s="93">
        <f t="shared" si="3"/>
        <v>326</v>
      </c>
      <c r="J13" s="15">
        <v>806</v>
      </c>
      <c r="K13" s="15">
        <v>614</v>
      </c>
      <c r="L13" s="11">
        <f t="shared" si="4"/>
        <v>76.178660049627794</v>
      </c>
      <c r="M13" s="10">
        <f t="shared" si="5"/>
        <v>-192</v>
      </c>
      <c r="N13" s="15">
        <v>499</v>
      </c>
      <c r="O13" s="15">
        <v>373</v>
      </c>
      <c r="P13" s="12">
        <f t="shared" si="6"/>
        <v>74.749498997995985</v>
      </c>
      <c r="Q13" s="102">
        <f t="shared" si="7"/>
        <v>-126</v>
      </c>
      <c r="R13" s="11">
        <v>61.9</v>
      </c>
      <c r="S13" s="11">
        <v>60.7</v>
      </c>
      <c r="T13" s="95">
        <f t="shared" si="24"/>
        <v>-1.1999999999999957</v>
      </c>
      <c r="U13" s="15">
        <v>126</v>
      </c>
      <c r="V13" s="15">
        <v>32</v>
      </c>
      <c r="W13" s="12">
        <f t="shared" si="8"/>
        <v>25.396825396825395</v>
      </c>
      <c r="X13" s="10">
        <f t="shared" si="9"/>
        <v>-94</v>
      </c>
      <c r="Y13" s="15">
        <v>4052</v>
      </c>
      <c r="Z13" s="140">
        <v>1854</v>
      </c>
      <c r="AA13" s="11">
        <f t="shared" si="10"/>
        <v>45.755182625863775</v>
      </c>
      <c r="AB13" s="10">
        <f t="shared" si="11"/>
        <v>-2198</v>
      </c>
      <c r="AC13" s="15">
        <v>1003</v>
      </c>
      <c r="AD13" s="140">
        <v>1301</v>
      </c>
      <c r="AE13" s="11">
        <f t="shared" si="12"/>
        <v>129.71086739780657</v>
      </c>
      <c r="AF13" s="10">
        <f t="shared" si="13"/>
        <v>298</v>
      </c>
      <c r="AG13" s="15">
        <v>1613</v>
      </c>
      <c r="AH13" s="140">
        <v>45</v>
      </c>
      <c r="AI13" s="11">
        <f t="shared" si="14"/>
        <v>2.7898326100433977</v>
      </c>
      <c r="AJ13" s="10">
        <f t="shared" si="15"/>
        <v>-1568</v>
      </c>
      <c r="AK13" s="15">
        <v>201</v>
      </c>
      <c r="AL13" s="15">
        <v>189</v>
      </c>
      <c r="AM13" s="12">
        <f t="shared" si="16"/>
        <v>94.029850746268664</v>
      </c>
      <c r="AN13" s="10">
        <f t="shared" si="17"/>
        <v>-12</v>
      </c>
      <c r="AO13" s="16">
        <v>315</v>
      </c>
      <c r="AP13" s="16">
        <v>250</v>
      </c>
      <c r="AQ13" s="14">
        <f t="shared" si="25"/>
        <v>79.400000000000006</v>
      </c>
      <c r="AR13" s="13">
        <f t="shared" si="18"/>
        <v>-65</v>
      </c>
      <c r="AS13" s="139">
        <v>835</v>
      </c>
      <c r="AT13" s="15">
        <v>724</v>
      </c>
      <c r="AU13" s="92">
        <f t="shared" si="19"/>
        <v>86.7</v>
      </c>
      <c r="AV13" s="91">
        <f t="shared" si="20"/>
        <v>-111</v>
      </c>
      <c r="AW13" s="15">
        <v>479</v>
      </c>
      <c r="AX13" s="15">
        <v>825</v>
      </c>
      <c r="AY13" s="92">
        <f t="shared" si="21"/>
        <v>172.2338204592902</v>
      </c>
      <c r="AZ13" s="91">
        <f t="shared" si="22"/>
        <v>346</v>
      </c>
      <c r="BA13" s="15">
        <v>417</v>
      </c>
      <c r="BB13" s="15">
        <v>716</v>
      </c>
      <c r="BC13" s="92">
        <f t="shared" si="26"/>
        <v>171.70263788968825</v>
      </c>
      <c r="BD13" s="91">
        <f t="shared" si="23"/>
        <v>299</v>
      </c>
      <c r="BE13" s="124">
        <v>2900.2136752136753</v>
      </c>
      <c r="BF13" s="124">
        <v>3097.9057591623036</v>
      </c>
      <c r="BG13" s="125">
        <f t="shared" si="31"/>
        <v>106.81646616724069</v>
      </c>
      <c r="BH13" s="90">
        <v>50</v>
      </c>
      <c r="BI13" s="90">
        <v>74</v>
      </c>
      <c r="BJ13" s="92">
        <f t="shared" si="27"/>
        <v>148</v>
      </c>
      <c r="BK13" s="91">
        <f t="shared" si="28"/>
        <v>24</v>
      </c>
      <c r="BL13" s="86"/>
      <c r="BM13" s="90">
        <v>5937.5</v>
      </c>
      <c r="BN13" s="90">
        <v>7214.65</v>
      </c>
      <c r="BO13" s="87">
        <f t="shared" si="29"/>
        <v>121.5</v>
      </c>
      <c r="BP13" s="86">
        <f t="shared" si="30"/>
        <v>1277.1499999999996</v>
      </c>
      <c r="BQ13" s="131"/>
      <c r="BR13" s="131"/>
      <c r="BS13" s="131"/>
    </row>
    <row r="14" spans="1:71" s="101" customFormat="1" ht="16.5" customHeight="1" x14ac:dyDescent="0.25">
      <c r="A14" s="103" t="s">
        <v>122</v>
      </c>
      <c r="B14" s="15">
        <v>401</v>
      </c>
      <c r="C14" s="56">
        <v>488</v>
      </c>
      <c r="D14" s="94">
        <f t="shared" si="0"/>
        <v>121.69576059850374</v>
      </c>
      <c r="E14" s="93">
        <f t="shared" si="1"/>
        <v>87</v>
      </c>
      <c r="F14" s="15">
        <v>217</v>
      </c>
      <c r="G14" s="15">
        <v>280</v>
      </c>
      <c r="H14" s="94">
        <f t="shared" si="2"/>
        <v>129.03225806451613</v>
      </c>
      <c r="I14" s="93">
        <f t="shared" si="3"/>
        <v>63</v>
      </c>
      <c r="J14" s="15">
        <v>358</v>
      </c>
      <c r="K14" s="15">
        <v>211</v>
      </c>
      <c r="L14" s="11">
        <f t="shared" si="4"/>
        <v>58.938547486033521</v>
      </c>
      <c r="M14" s="10">
        <f t="shared" si="5"/>
        <v>-147</v>
      </c>
      <c r="N14" s="15">
        <v>198</v>
      </c>
      <c r="O14" s="15">
        <v>83</v>
      </c>
      <c r="P14" s="12">
        <f t="shared" si="6"/>
        <v>41.919191919191917</v>
      </c>
      <c r="Q14" s="102">
        <f t="shared" si="7"/>
        <v>-115</v>
      </c>
      <c r="R14" s="11">
        <v>55.3</v>
      </c>
      <c r="S14" s="11">
        <v>39.299999999999997</v>
      </c>
      <c r="T14" s="95">
        <f t="shared" si="24"/>
        <v>-16</v>
      </c>
      <c r="U14" s="15">
        <v>63</v>
      </c>
      <c r="V14" s="15">
        <v>38</v>
      </c>
      <c r="W14" s="12">
        <f t="shared" si="8"/>
        <v>60.317460317460316</v>
      </c>
      <c r="X14" s="10">
        <f t="shared" si="9"/>
        <v>-25</v>
      </c>
      <c r="Y14" s="15">
        <v>1693</v>
      </c>
      <c r="Z14" s="140">
        <v>740</v>
      </c>
      <c r="AA14" s="11">
        <f t="shared" si="10"/>
        <v>43.709391612522154</v>
      </c>
      <c r="AB14" s="10">
        <f t="shared" si="11"/>
        <v>-953</v>
      </c>
      <c r="AC14" s="15">
        <v>397</v>
      </c>
      <c r="AD14" s="140">
        <v>471</v>
      </c>
      <c r="AE14" s="11">
        <f t="shared" si="12"/>
        <v>118.63979848866499</v>
      </c>
      <c r="AF14" s="10">
        <f t="shared" si="13"/>
        <v>74</v>
      </c>
      <c r="AG14" s="15">
        <v>356</v>
      </c>
      <c r="AH14" s="140">
        <v>25</v>
      </c>
      <c r="AI14" s="11">
        <f t="shared" si="14"/>
        <v>7.02247191011236</v>
      </c>
      <c r="AJ14" s="10">
        <f t="shared" si="15"/>
        <v>-331</v>
      </c>
      <c r="AK14" s="15">
        <v>166</v>
      </c>
      <c r="AL14" s="15">
        <v>163</v>
      </c>
      <c r="AM14" s="12">
        <f t="shared" si="16"/>
        <v>98.192771084337352</v>
      </c>
      <c r="AN14" s="10">
        <f t="shared" si="17"/>
        <v>-3</v>
      </c>
      <c r="AO14" s="16">
        <v>115</v>
      </c>
      <c r="AP14" s="16">
        <v>93</v>
      </c>
      <c r="AQ14" s="14">
        <f t="shared" si="25"/>
        <v>80.900000000000006</v>
      </c>
      <c r="AR14" s="13">
        <f t="shared" si="18"/>
        <v>-22</v>
      </c>
      <c r="AS14" s="139">
        <v>409</v>
      </c>
      <c r="AT14" s="15">
        <v>259</v>
      </c>
      <c r="AU14" s="92">
        <f t="shared" si="19"/>
        <v>63.3</v>
      </c>
      <c r="AV14" s="91">
        <f t="shared" si="20"/>
        <v>-150</v>
      </c>
      <c r="AW14" s="15">
        <v>176</v>
      </c>
      <c r="AX14" s="15">
        <v>255</v>
      </c>
      <c r="AY14" s="92">
        <f t="shared" si="21"/>
        <v>144.88636363636365</v>
      </c>
      <c r="AZ14" s="91">
        <f t="shared" si="22"/>
        <v>79</v>
      </c>
      <c r="BA14" s="15">
        <v>158</v>
      </c>
      <c r="BB14" s="15">
        <v>237</v>
      </c>
      <c r="BC14" s="92">
        <f t="shared" si="26"/>
        <v>150</v>
      </c>
      <c r="BD14" s="91">
        <f t="shared" si="23"/>
        <v>79</v>
      </c>
      <c r="BE14" s="124">
        <v>2625.8426966292136</v>
      </c>
      <c r="BF14" s="124">
        <v>3122.1774193548385</v>
      </c>
      <c r="BG14" s="125">
        <f t="shared" si="31"/>
        <v>118.90192140461302</v>
      </c>
      <c r="BH14" s="90">
        <v>69</v>
      </c>
      <c r="BI14" s="90">
        <v>32</v>
      </c>
      <c r="BJ14" s="92">
        <f t="shared" si="27"/>
        <v>46.376811594202898</v>
      </c>
      <c r="BK14" s="91">
        <f t="shared" si="28"/>
        <v>-37</v>
      </c>
      <c r="BL14" s="86"/>
      <c r="BM14" s="90">
        <v>5668.06</v>
      </c>
      <c r="BN14" s="90">
        <v>6033.28</v>
      </c>
      <c r="BO14" s="87">
        <f t="shared" si="29"/>
        <v>106.4</v>
      </c>
      <c r="BP14" s="86">
        <f t="shared" si="30"/>
        <v>365.21999999999935</v>
      </c>
      <c r="BQ14" s="131"/>
      <c r="BR14" s="131"/>
      <c r="BS14" s="131"/>
    </row>
    <row r="15" spans="1:71" s="101" customFormat="1" ht="16.5" customHeight="1" x14ac:dyDescent="0.25">
      <c r="A15" s="103" t="s">
        <v>123</v>
      </c>
      <c r="B15" s="15">
        <v>563</v>
      </c>
      <c r="C15" s="56">
        <v>1096</v>
      </c>
      <c r="D15" s="94">
        <f t="shared" si="0"/>
        <v>194.67140319715807</v>
      </c>
      <c r="E15" s="93">
        <f t="shared" si="1"/>
        <v>533</v>
      </c>
      <c r="F15" s="15">
        <v>318</v>
      </c>
      <c r="G15" s="15">
        <v>711</v>
      </c>
      <c r="H15" s="94">
        <f t="shared" si="2"/>
        <v>223.58490566037736</v>
      </c>
      <c r="I15" s="93">
        <f t="shared" si="3"/>
        <v>393</v>
      </c>
      <c r="J15" s="15">
        <v>800</v>
      </c>
      <c r="K15" s="15">
        <v>543</v>
      </c>
      <c r="L15" s="11">
        <f t="shared" si="4"/>
        <v>67.875</v>
      </c>
      <c r="M15" s="10">
        <f t="shared" si="5"/>
        <v>-257</v>
      </c>
      <c r="N15" s="15">
        <v>618</v>
      </c>
      <c r="O15" s="15">
        <v>326</v>
      </c>
      <c r="P15" s="12">
        <f t="shared" si="6"/>
        <v>52.750809061488667</v>
      </c>
      <c r="Q15" s="102">
        <f t="shared" si="7"/>
        <v>-292</v>
      </c>
      <c r="R15" s="11">
        <v>77.3</v>
      </c>
      <c r="S15" s="11">
        <v>60</v>
      </c>
      <c r="T15" s="95">
        <f t="shared" si="24"/>
        <v>-17.299999999999997</v>
      </c>
      <c r="U15" s="15">
        <v>67</v>
      </c>
      <c r="V15" s="15">
        <v>65</v>
      </c>
      <c r="W15" s="12">
        <f t="shared" si="8"/>
        <v>97.014925373134332</v>
      </c>
      <c r="X15" s="10">
        <f t="shared" si="9"/>
        <v>-2</v>
      </c>
      <c r="Y15" s="15">
        <v>3803</v>
      </c>
      <c r="Z15" s="140">
        <v>1611</v>
      </c>
      <c r="AA15" s="11">
        <f t="shared" si="10"/>
        <v>42.361293715487776</v>
      </c>
      <c r="AB15" s="10">
        <f t="shared" si="11"/>
        <v>-2192</v>
      </c>
      <c r="AC15" s="15">
        <v>553</v>
      </c>
      <c r="AD15" s="140">
        <v>862</v>
      </c>
      <c r="AE15" s="11">
        <f t="shared" si="12"/>
        <v>155.87703435804701</v>
      </c>
      <c r="AF15" s="10">
        <f t="shared" si="13"/>
        <v>309</v>
      </c>
      <c r="AG15" s="15">
        <v>1120</v>
      </c>
      <c r="AH15" s="140">
        <v>129</v>
      </c>
      <c r="AI15" s="11">
        <f t="shared" si="14"/>
        <v>11.517857142857142</v>
      </c>
      <c r="AJ15" s="10">
        <f t="shared" si="15"/>
        <v>-991</v>
      </c>
      <c r="AK15" s="15">
        <v>92</v>
      </c>
      <c r="AL15" s="15">
        <v>92</v>
      </c>
      <c r="AM15" s="12">
        <f t="shared" si="16"/>
        <v>100</v>
      </c>
      <c r="AN15" s="10">
        <f t="shared" si="17"/>
        <v>0</v>
      </c>
      <c r="AO15" s="16">
        <v>329</v>
      </c>
      <c r="AP15" s="16">
        <v>245</v>
      </c>
      <c r="AQ15" s="14">
        <f t="shared" si="25"/>
        <v>74.5</v>
      </c>
      <c r="AR15" s="13">
        <f t="shared" si="18"/>
        <v>-84</v>
      </c>
      <c r="AS15" s="139">
        <v>1517</v>
      </c>
      <c r="AT15" s="15">
        <v>703</v>
      </c>
      <c r="AU15" s="92">
        <f t="shared" si="19"/>
        <v>46.3</v>
      </c>
      <c r="AV15" s="91">
        <f t="shared" si="20"/>
        <v>-814</v>
      </c>
      <c r="AW15" s="15">
        <v>289</v>
      </c>
      <c r="AX15" s="15">
        <v>697</v>
      </c>
      <c r="AY15" s="92">
        <f t="shared" si="21"/>
        <v>241.17647058823528</v>
      </c>
      <c r="AZ15" s="91">
        <f t="shared" si="22"/>
        <v>408</v>
      </c>
      <c r="BA15" s="15">
        <v>221</v>
      </c>
      <c r="BB15" s="15">
        <v>591</v>
      </c>
      <c r="BC15" s="92">
        <f t="shared" si="26"/>
        <v>267.42081447963801</v>
      </c>
      <c r="BD15" s="91">
        <f t="shared" si="23"/>
        <v>370</v>
      </c>
      <c r="BE15" s="124">
        <v>3383.4745762711864</v>
      </c>
      <c r="BF15" s="124">
        <v>3890.9385113268609</v>
      </c>
      <c r="BG15" s="125">
        <f t="shared" si="31"/>
        <v>114.9983079114764</v>
      </c>
      <c r="BH15" s="90">
        <v>384</v>
      </c>
      <c r="BI15" s="90">
        <v>57</v>
      </c>
      <c r="BJ15" s="92">
        <f t="shared" si="27"/>
        <v>14.84375</v>
      </c>
      <c r="BK15" s="91">
        <f t="shared" si="28"/>
        <v>-327</v>
      </c>
      <c r="BL15" s="86"/>
      <c r="BM15" s="90">
        <v>7297.96</v>
      </c>
      <c r="BN15" s="90">
        <v>6218.35</v>
      </c>
      <c r="BO15" s="87">
        <f t="shared" si="29"/>
        <v>85.2</v>
      </c>
      <c r="BP15" s="86">
        <f t="shared" si="30"/>
        <v>-1079.6099999999997</v>
      </c>
      <c r="BQ15" s="131"/>
      <c r="BR15" s="131"/>
      <c r="BS15" s="131"/>
    </row>
    <row r="16" spans="1:71" s="101" customFormat="1" ht="16.5" customHeight="1" x14ac:dyDescent="0.25">
      <c r="A16" s="103" t="s">
        <v>124</v>
      </c>
      <c r="B16" s="15">
        <v>484</v>
      </c>
      <c r="C16" s="56">
        <v>561</v>
      </c>
      <c r="D16" s="94">
        <f t="shared" si="0"/>
        <v>115.90909090909092</v>
      </c>
      <c r="E16" s="93">
        <f t="shared" si="1"/>
        <v>77</v>
      </c>
      <c r="F16" s="15">
        <v>344</v>
      </c>
      <c r="G16" s="15">
        <v>397</v>
      </c>
      <c r="H16" s="94">
        <f t="shared" si="2"/>
        <v>115.40697674418605</v>
      </c>
      <c r="I16" s="93">
        <f t="shared" si="3"/>
        <v>53</v>
      </c>
      <c r="J16" s="15">
        <v>276</v>
      </c>
      <c r="K16" s="15">
        <v>247</v>
      </c>
      <c r="L16" s="11">
        <f t="shared" si="4"/>
        <v>89.492753623188406</v>
      </c>
      <c r="M16" s="10">
        <f t="shared" si="5"/>
        <v>-29</v>
      </c>
      <c r="N16" s="15">
        <v>194</v>
      </c>
      <c r="O16" s="15">
        <v>184</v>
      </c>
      <c r="P16" s="12">
        <f t="shared" si="6"/>
        <v>94.845360824742258</v>
      </c>
      <c r="Q16" s="102">
        <f t="shared" si="7"/>
        <v>-10</v>
      </c>
      <c r="R16" s="11">
        <v>70.3</v>
      </c>
      <c r="S16" s="11">
        <v>74.5</v>
      </c>
      <c r="T16" s="95">
        <f t="shared" si="24"/>
        <v>4.2000000000000028</v>
      </c>
      <c r="U16" s="15">
        <v>37</v>
      </c>
      <c r="V16" s="15">
        <v>2</v>
      </c>
      <c r="W16" s="12">
        <f t="shared" si="8"/>
        <v>5.4054054054054053</v>
      </c>
      <c r="X16" s="10">
        <f t="shared" si="9"/>
        <v>-35</v>
      </c>
      <c r="Y16" s="15">
        <v>1540</v>
      </c>
      <c r="Z16" s="140">
        <v>949</v>
      </c>
      <c r="AA16" s="11">
        <f t="shared" si="10"/>
        <v>61.623376623376622</v>
      </c>
      <c r="AB16" s="10">
        <f t="shared" si="11"/>
        <v>-591</v>
      </c>
      <c r="AC16" s="15">
        <v>478</v>
      </c>
      <c r="AD16" s="140">
        <v>548</v>
      </c>
      <c r="AE16" s="11">
        <f t="shared" si="12"/>
        <v>114.64435146443515</v>
      </c>
      <c r="AF16" s="10">
        <f t="shared" si="13"/>
        <v>70</v>
      </c>
      <c r="AG16" s="15">
        <v>502</v>
      </c>
      <c r="AH16" s="140">
        <v>93</v>
      </c>
      <c r="AI16" s="11">
        <f t="shared" si="14"/>
        <v>18.525896414342629</v>
      </c>
      <c r="AJ16" s="10">
        <f t="shared" si="15"/>
        <v>-409</v>
      </c>
      <c r="AK16" s="15">
        <v>105</v>
      </c>
      <c r="AL16" s="15">
        <v>16</v>
      </c>
      <c r="AM16" s="12">
        <f t="shared" si="16"/>
        <v>15.238095238095239</v>
      </c>
      <c r="AN16" s="10">
        <f t="shared" si="17"/>
        <v>-89</v>
      </c>
      <c r="AO16" s="16">
        <v>105</v>
      </c>
      <c r="AP16" s="16">
        <v>95</v>
      </c>
      <c r="AQ16" s="14">
        <f t="shared" si="25"/>
        <v>90.5</v>
      </c>
      <c r="AR16" s="13">
        <f t="shared" si="18"/>
        <v>-10</v>
      </c>
      <c r="AS16" s="139">
        <v>351</v>
      </c>
      <c r="AT16" s="15">
        <v>268</v>
      </c>
      <c r="AU16" s="92">
        <f t="shared" si="19"/>
        <v>76.400000000000006</v>
      </c>
      <c r="AV16" s="91">
        <f t="shared" si="20"/>
        <v>-83</v>
      </c>
      <c r="AW16" s="15">
        <v>284</v>
      </c>
      <c r="AX16" s="15">
        <v>351</v>
      </c>
      <c r="AY16" s="92">
        <f t="shared" si="21"/>
        <v>123.59154929577466</v>
      </c>
      <c r="AZ16" s="91">
        <f t="shared" si="22"/>
        <v>67</v>
      </c>
      <c r="BA16" s="15">
        <v>265</v>
      </c>
      <c r="BB16" s="15">
        <v>323</v>
      </c>
      <c r="BC16" s="92">
        <f t="shared" si="26"/>
        <v>121.88679245283018</v>
      </c>
      <c r="BD16" s="91">
        <f t="shared" si="23"/>
        <v>58</v>
      </c>
      <c r="BE16" s="124">
        <v>2725.8389261744965</v>
      </c>
      <c r="BF16" s="124">
        <v>2673.5795454545455</v>
      </c>
      <c r="BG16" s="125">
        <f t="shared" si="31"/>
        <v>98.082814790773682</v>
      </c>
      <c r="BH16" s="90">
        <v>32</v>
      </c>
      <c r="BI16" s="90">
        <v>14</v>
      </c>
      <c r="BJ16" s="92">
        <f t="shared" si="27"/>
        <v>43.75</v>
      </c>
      <c r="BK16" s="91">
        <f t="shared" si="28"/>
        <v>-18</v>
      </c>
      <c r="BL16" s="86"/>
      <c r="BM16" s="90">
        <v>5361.4</v>
      </c>
      <c r="BN16" s="90">
        <v>6538.21</v>
      </c>
      <c r="BO16" s="87">
        <f t="shared" si="29"/>
        <v>121.9</v>
      </c>
      <c r="BP16" s="86">
        <f t="shared" si="30"/>
        <v>1176.8100000000004</v>
      </c>
      <c r="BQ16" s="131"/>
      <c r="BR16" s="131"/>
      <c r="BS16" s="131"/>
    </row>
    <row r="17" spans="1:71" s="101" customFormat="1" ht="16.5" customHeight="1" x14ac:dyDescent="0.25">
      <c r="A17" s="103" t="s">
        <v>125</v>
      </c>
      <c r="B17" s="15">
        <v>773</v>
      </c>
      <c r="C17" s="56">
        <v>1016</v>
      </c>
      <c r="D17" s="94">
        <f t="shared" si="0"/>
        <v>131.43596377749029</v>
      </c>
      <c r="E17" s="93">
        <f t="shared" si="1"/>
        <v>243</v>
      </c>
      <c r="F17" s="15">
        <v>476</v>
      </c>
      <c r="G17" s="15">
        <v>729</v>
      </c>
      <c r="H17" s="94">
        <f t="shared" si="2"/>
        <v>153.1512605042017</v>
      </c>
      <c r="I17" s="93">
        <f t="shared" si="3"/>
        <v>253</v>
      </c>
      <c r="J17" s="15">
        <v>479</v>
      </c>
      <c r="K17" s="15">
        <v>337</v>
      </c>
      <c r="L17" s="11">
        <f t="shared" si="4"/>
        <v>70.354906054279752</v>
      </c>
      <c r="M17" s="10">
        <f t="shared" si="5"/>
        <v>-142</v>
      </c>
      <c r="N17" s="15">
        <v>292</v>
      </c>
      <c r="O17" s="15">
        <v>174</v>
      </c>
      <c r="P17" s="12">
        <f t="shared" si="6"/>
        <v>59.589041095890416</v>
      </c>
      <c r="Q17" s="102">
        <f t="shared" si="7"/>
        <v>-118</v>
      </c>
      <c r="R17" s="11">
        <v>61</v>
      </c>
      <c r="S17" s="11">
        <v>51.6</v>
      </c>
      <c r="T17" s="95">
        <f t="shared" si="24"/>
        <v>-9.3999999999999986</v>
      </c>
      <c r="U17" s="15">
        <v>56</v>
      </c>
      <c r="V17" s="15">
        <v>35</v>
      </c>
      <c r="W17" s="12">
        <f t="shared" si="8"/>
        <v>62.5</v>
      </c>
      <c r="X17" s="10">
        <f t="shared" si="9"/>
        <v>-21</v>
      </c>
      <c r="Y17" s="15">
        <v>3564</v>
      </c>
      <c r="Z17" s="140">
        <v>935</v>
      </c>
      <c r="AA17" s="11">
        <f t="shared" si="10"/>
        <v>26.234567901234566</v>
      </c>
      <c r="AB17" s="10">
        <f t="shared" si="11"/>
        <v>-2629</v>
      </c>
      <c r="AC17" s="15">
        <v>761</v>
      </c>
      <c r="AD17" s="140">
        <v>646</v>
      </c>
      <c r="AE17" s="11">
        <f t="shared" si="12"/>
        <v>84.888304862023659</v>
      </c>
      <c r="AF17" s="10">
        <f t="shared" si="13"/>
        <v>-115</v>
      </c>
      <c r="AG17" s="15">
        <v>1703</v>
      </c>
      <c r="AH17" s="140">
        <v>70</v>
      </c>
      <c r="AI17" s="11">
        <f t="shared" si="14"/>
        <v>4.1103934233705219</v>
      </c>
      <c r="AJ17" s="10">
        <f t="shared" si="15"/>
        <v>-1633</v>
      </c>
      <c r="AK17" s="15">
        <v>193</v>
      </c>
      <c r="AL17" s="15">
        <v>104</v>
      </c>
      <c r="AM17" s="12">
        <f t="shared" si="16"/>
        <v>53.8860103626943</v>
      </c>
      <c r="AN17" s="10">
        <f t="shared" si="17"/>
        <v>-89</v>
      </c>
      <c r="AO17" s="16">
        <v>213</v>
      </c>
      <c r="AP17" s="16">
        <v>170</v>
      </c>
      <c r="AQ17" s="14">
        <f t="shared" si="25"/>
        <v>79.8</v>
      </c>
      <c r="AR17" s="13">
        <f t="shared" si="18"/>
        <v>-43</v>
      </c>
      <c r="AS17" s="139">
        <v>540</v>
      </c>
      <c r="AT17" s="15">
        <v>404</v>
      </c>
      <c r="AU17" s="92">
        <f t="shared" si="19"/>
        <v>74.8</v>
      </c>
      <c r="AV17" s="91">
        <f t="shared" si="20"/>
        <v>-136</v>
      </c>
      <c r="AW17" s="15">
        <v>399</v>
      </c>
      <c r="AX17" s="15">
        <v>661</v>
      </c>
      <c r="AY17" s="92">
        <f t="shared" si="21"/>
        <v>165.6641604010025</v>
      </c>
      <c r="AZ17" s="91">
        <f t="shared" si="22"/>
        <v>262</v>
      </c>
      <c r="BA17" s="15">
        <v>357</v>
      </c>
      <c r="BB17" s="15">
        <v>618</v>
      </c>
      <c r="BC17" s="92">
        <f t="shared" si="26"/>
        <v>173.109243697479</v>
      </c>
      <c r="BD17" s="91">
        <f t="shared" si="23"/>
        <v>261</v>
      </c>
      <c r="BE17" s="124">
        <v>2612.8279883381924</v>
      </c>
      <c r="BF17" s="124">
        <v>3099.6794871794873</v>
      </c>
      <c r="BG17" s="125">
        <f t="shared" si="31"/>
        <v>118.63312476038431</v>
      </c>
      <c r="BH17" s="90">
        <v>43</v>
      </c>
      <c r="BI17" s="90">
        <v>39</v>
      </c>
      <c r="BJ17" s="92">
        <f t="shared" si="27"/>
        <v>90.697674418604649</v>
      </c>
      <c r="BK17" s="91">
        <f t="shared" si="28"/>
        <v>-4</v>
      </c>
      <c r="BL17" s="86"/>
      <c r="BM17" s="90">
        <v>5512.23</v>
      </c>
      <c r="BN17" s="90">
        <v>6950.77</v>
      </c>
      <c r="BO17" s="87">
        <f t="shared" si="29"/>
        <v>126.1</v>
      </c>
      <c r="BP17" s="86">
        <f t="shared" si="30"/>
        <v>1438.5400000000009</v>
      </c>
      <c r="BQ17" s="131"/>
      <c r="BR17" s="131"/>
      <c r="BS17" s="131"/>
    </row>
    <row r="18" spans="1:71" s="101" customFormat="1" ht="16.5" customHeight="1" x14ac:dyDescent="0.25">
      <c r="A18" s="103" t="s">
        <v>126</v>
      </c>
      <c r="B18" s="15">
        <v>706</v>
      </c>
      <c r="C18" s="56">
        <v>1162</v>
      </c>
      <c r="D18" s="94">
        <f t="shared" si="0"/>
        <v>164.58923512747876</v>
      </c>
      <c r="E18" s="93">
        <f t="shared" si="1"/>
        <v>456</v>
      </c>
      <c r="F18" s="15">
        <v>491</v>
      </c>
      <c r="G18" s="15">
        <v>909</v>
      </c>
      <c r="H18" s="94">
        <f t="shared" si="2"/>
        <v>185.13238289205702</v>
      </c>
      <c r="I18" s="93">
        <f t="shared" si="3"/>
        <v>418</v>
      </c>
      <c r="J18" s="15">
        <v>635</v>
      </c>
      <c r="K18" s="15">
        <v>505</v>
      </c>
      <c r="L18" s="11">
        <f t="shared" si="4"/>
        <v>79.527559055118118</v>
      </c>
      <c r="M18" s="10">
        <f t="shared" si="5"/>
        <v>-130</v>
      </c>
      <c r="N18" s="15">
        <v>447</v>
      </c>
      <c r="O18" s="15">
        <v>311</v>
      </c>
      <c r="P18" s="12">
        <f t="shared" si="6"/>
        <v>69.574944071588362</v>
      </c>
      <c r="Q18" s="102">
        <f t="shared" si="7"/>
        <v>-136</v>
      </c>
      <c r="R18" s="11">
        <v>70.400000000000006</v>
      </c>
      <c r="S18" s="11">
        <v>61.6</v>
      </c>
      <c r="T18" s="95">
        <f t="shared" si="24"/>
        <v>-8.8000000000000043</v>
      </c>
      <c r="U18" s="15">
        <v>93</v>
      </c>
      <c r="V18" s="15">
        <v>19</v>
      </c>
      <c r="W18" s="12">
        <f t="shared" si="8"/>
        <v>20.43010752688172</v>
      </c>
      <c r="X18" s="10">
        <f t="shared" si="9"/>
        <v>-74</v>
      </c>
      <c r="Y18" s="15">
        <v>4189</v>
      </c>
      <c r="Z18" s="140">
        <v>1679</v>
      </c>
      <c r="AA18" s="11">
        <f t="shared" si="10"/>
        <v>40.081164955836719</v>
      </c>
      <c r="AB18" s="10">
        <f t="shared" si="11"/>
        <v>-2510</v>
      </c>
      <c r="AC18" s="15">
        <v>694</v>
      </c>
      <c r="AD18" s="140">
        <v>1008</v>
      </c>
      <c r="AE18" s="11">
        <f t="shared" si="12"/>
        <v>145.24495677233429</v>
      </c>
      <c r="AF18" s="10">
        <f t="shared" si="13"/>
        <v>314</v>
      </c>
      <c r="AG18" s="15">
        <v>1722</v>
      </c>
      <c r="AH18" s="140">
        <v>113</v>
      </c>
      <c r="AI18" s="11">
        <f t="shared" si="14"/>
        <v>6.5621370499419278</v>
      </c>
      <c r="AJ18" s="10">
        <f t="shared" si="15"/>
        <v>-1609</v>
      </c>
      <c r="AK18" s="15">
        <v>188</v>
      </c>
      <c r="AL18" s="15">
        <v>200</v>
      </c>
      <c r="AM18" s="12">
        <f t="shared" si="16"/>
        <v>106.38297872340425</v>
      </c>
      <c r="AN18" s="10">
        <f t="shared" si="17"/>
        <v>12</v>
      </c>
      <c r="AO18" s="16">
        <v>201</v>
      </c>
      <c r="AP18" s="16">
        <v>194</v>
      </c>
      <c r="AQ18" s="14">
        <f t="shared" si="25"/>
        <v>96.5</v>
      </c>
      <c r="AR18" s="13">
        <f t="shared" si="18"/>
        <v>-7</v>
      </c>
      <c r="AS18" s="139">
        <v>801</v>
      </c>
      <c r="AT18" s="15">
        <v>619</v>
      </c>
      <c r="AU18" s="92">
        <f t="shared" si="19"/>
        <v>77.3</v>
      </c>
      <c r="AV18" s="91">
        <f t="shared" si="20"/>
        <v>-182</v>
      </c>
      <c r="AW18" s="15">
        <v>379</v>
      </c>
      <c r="AX18" s="15">
        <v>763</v>
      </c>
      <c r="AY18" s="92">
        <f t="shared" si="21"/>
        <v>201.31926121372032</v>
      </c>
      <c r="AZ18" s="91">
        <f t="shared" si="22"/>
        <v>384</v>
      </c>
      <c r="BA18" s="15">
        <v>347</v>
      </c>
      <c r="BB18" s="15">
        <v>727</v>
      </c>
      <c r="BC18" s="92">
        <f t="shared" si="26"/>
        <v>209.51008645533142</v>
      </c>
      <c r="BD18" s="91">
        <f t="shared" si="23"/>
        <v>380</v>
      </c>
      <c r="BE18" s="124">
        <v>2877.2251308900522</v>
      </c>
      <c r="BF18" s="124">
        <v>3899.4550408719347</v>
      </c>
      <c r="BG18" s="125">
        <f t="shared" si="31"/>
        <v>135.52832550387399</v>
      </c>
      <c r="BH18" s="90">
        <v>98</v>
      </c>
      <c r="BI18" s="90">
        <v>102</v>
      </c>
      <c r="BJ18" s="92">
        <f t="shared" si="27"/>
        <v>104.08163265306123</v>
      </c>
      <c r="BK18" s="91">
        <f t="shared" si="28"/>
        <v>4</v>
      </c>
      <c r="BL18" s="86"/>
      <c r="BM18" s="90">
        <v>5739.63</v>
      </c>
      <c r="BN18" s="90">
        <v>6042.15</v>
      </c>
      <c r="BO18" s="87">
        <f t="shared" si="29"/>
        <v>105.3</v>
      </c>
      <c r="BP18" s="86">
        <f t="shared" si="30"/>
        <v>302.51999999999953</v>
      </c>
      <c r="BQ18" s="131"/>
      <c r="BR18" s="131"/>
      <c r="BS18" s="131"/>
    </row>
    <row r="19" spans="1:71" s="101" customFormat="1" ht="16.5" customHeight="1" x14ac:dyDescent="0.25">
      <c r="A19" s="103" t="s">
        <v>127</v>
      </c>
      <c r="B19" s="15">
        <v>645</v>
      </c>
      <c r="C19" s="56">
        <v>998</v>
      </c>
      <c r="D19" s="94">
        <f t="shared" si="0"/>
        <v>154.72868217054264</v>
      </c>
      <c r="E19" s="93">
        <f t="shared" si="1"/>
        <v>353</v>
      </c>
      <c r="F19" s="15">
        <v>398</v>
      </c>
      <c r="G19" s="15">
        <v>669</v>
      </c>
      <c r="H19" s="94">
        <f t="shared" si="2"/>
        <v>168.09045226130652</v>
      </c>
      <c r="I19" s="93">
        <f t="shared" si="3"/>
        <v>271</v>
      </c>
      <c r="J19" s="15">
        <v>383</v>
      </c>
      <c r="K19" s="15">
        <v>304</v>
      </c>
      <c r="L19" s="11">
        <f t="shared" si="4"/>
        <v>79.373368146214091</v>
      </c>
      <c r="M19" s="10">
        <f t="shared" si="5"/>
        <v>-79</v>
      </c>
      <c r="N19" s="15">
        <v>215</v>
      </c>
      <c r="O19" s="15">
        <v>139</v>
      </c>
      <c r="P19" s="12">
        <f t="shared" si="6"/>
        <v>64.651162790697668</v>
      </c>
      <c r="Q19" s="102">
        <f t="shared" si="7"/>
        <v>-76</v>
      </c>
      <c r="R19" s="11">
        <v>56.1</v>
      </c>
      <c r="S19" s="11">
        <v>45.7</v>
      </c>
      <c r="T19" s="95">
        <f t="shared" si="24"/>
        <v>-10.399999999999999</v>
      </c>
      <c r="U19" s="15">
        <v>65</v>
      </c>
      <c r="V19" s="15">
        <v>38</v>
      </c>
      <c r="W19" s="12">
        <f t="shared" si="8"/>
        <v>58.461538461538467</v>
      </c>
      <c r="X19" s="10">
        <f t="shared" si="9"/>
        <v>-27</v>
      </c>
      <c r="Y19" s="15">
        <v>2159</v>
      </c>
      <c r="Z19" s="140">
        <v>1120</v>
      </c>
      <c r="AA19" s="11">
        <f t="shared" si="10"/>
        <v>51.875868457619269</v>
      </c>
      <c r="AB19" s="10">
        <f t="shared" si="11"/>
        <v>-1039</v>
      </c>
      <c r="AC19" s="15">
        <v>640</v>
      </c>
      <c r="AD19" s="140">
        <v>866</v>
      </c>
      <c r="AE19" s="11">
        <f t="shared" si="12"/>
        <v>135.3125</v>
      </c>
      <c r="AF19" s="10">
        <f t="shared" si="13"/>
        <v>226</v>
      </c>
      <c r="AG19" s="15">
        <v>763</v>
      </c>
      <c r="AH19" s="140">
        <v>55</v>
      </c>
      <c r="AI19" s="11">
        <f t="shared" si="14"/>
        <v>7.2083879423328963</v>
      </c>
      <c r="AJ19" s="10">
        <f t="shared" si="15"/>
        <v>-708</v>
      </c>
      <c r="AK19" s="15">
        <v>246</v>
      </c>
      <c r="AL19" s="15">
        <v>128</v>
      </c>
      <c r="AM19" s="12">
        <f t="shared" si="16"/>
        <v>52.032520325203258</v>
      </c>
      <c r="AN19" s="10">
        <f t="shared" si="17"/>
        <v>-118</v>
      </c>
      <c r="AO19" s="16">
        <v>169</v>
      </c>
      <c r="AP19" s="16">
        <v>114</v>
      </c>
      <c r="AQ19" s="14">
        <f t="shared" si="25"/>
        <v>67.5</v>
      </c>
      <c r="AR19" s="13">
        <f t="shared" si="18"/>
        <v>-55</v>
      </c>
      <c r="AS19" s="139">
        <v>480</v>
      </c>
      <c r="AT19" s="15">
        <v>321</v>
      </c>
      <c r="AU19" s="92">
        <f t="shared" si="19"/>
        <v>66.900000000000006</v>
      </c>
      <c r="AV19" s="91">
        <f t="shared" si="20"/>
        <v>-159</v>
      </c>
      <c r="AW19" s="15">
        <v>352</v>
      </c>
      <c r="AX19" s="15">
        <v>653</v>
      </c>
      <c r="AY19" s="92">
        <f t="shared" si="21"/>
        <v>185.51136363636365</v>
      </c>
      <c r="AZ19" s="91">
        <f t="shared" si="22"/>
        <v>301</v>
      </c>
      <c r="BA19" s="15">
        <v>322</v>
      </c>
      <c r="BB19" s="15">
        <v>567</v>
      </c>
      <c r="BC19" s="92">
        <f t="shared" si="26"/>
        <v>176.08695652173913</v>
      </c>
      <c r="BD19" s="91">
        <f t="shared" si="23"/>
        <v>245</v>
      </c>
      <c r="BE19" s="124">
        <v>2645.625</v>
      </c>
      <c r="BF19" s="124">
        <v>2975.4573170731705</v>
      </c>
      <c r="BG19" s="125">
        <f t="shared" si="31"/>
        <v>112.46708498268541</v>
      </c>
      <c r="BH19" s="90">
        <v>53</v>
      </c>
      <c r="BI19" s="90">
        <v>20</v>
      </c>
      <c r="BJ19" s="92">
        <f t="shared" si="27"/>
        <v>37.735849056603776</v>
      </c>
      <c r="BK19" s="91">
        <f t="shared" si="28"/>
        <v>-33</v>
      </c>
      <c r="BL19" s="86"/>
      <c r="BM19" s="90">
        <v>5212.25</v>
      </c>
      <c r="BN19" s="90">
        <v>6105.75</v>
      </c>
      <c r="BO19" s="87">
        <f t="shared" si="29"/>
        <v>117.1</v>
      </c>
      <c r="BP19" s="86">
        <f t="shared" si="30"/>
        <v>893.5</v>
      </c>
      <c r="BQ19" s="131"/>
      <c r="BR19" s="131"/>
      <c r="BS19" s="131"/>
    </row>
    <row r="20" spans="1:71" s="101" customFormat="1" ht="16.5" customHeight="1" x14ac:dyDescent="0.25">
      <c r="A20" s="103" t="s">
        <v>128</v>
      </c>
      <c r="B20" s="15">
        <v>713</v>
      </c>
      <c r="C20" s="56">
        <v>874</v>
      </c>
      <c r="D20" s="94">
        <f t="shared" si="0"/>
        <v>122.58064516129032</v>
      </c>
      <c r="E20" s="93">
        <f t="shared" si="1"/>
        <v>161</v>
      </c>
      <c r="F20" s="15">
        <v>418</v>
      </c>
      <c r="G20" s="15">
        <v>606</v>
      </c>
      <c r="H20" s="94">
        <f t="shared" si="2"/>
        <v>144.97607655502392</v>
      </c>
      <c r="I20" s="93">
        <f t="shared" si="3"/>
        <v>188</v>
      </c>
      <c r="J20" s="15">
        <v>580</v>
      </c>
      <c r="K20" s="15">
        <v>332</v>
      </c>
      <c r="L20" s="11">
        <f t="shared" si="4"/>
        <v>57.241379310344833</v>
      </c>
      <c r="M20" s="10">
        <f t="shared" si="5"/>
        <v>-248</v>
      </c>
      <c r="N20" s="15">
        <v>328</v>
      </c>
      <c r="O20" s="15">
        <v>144</v>
      </c>
      <c r="P20" s="12">
        <f t="shared" si="6"/>
        <v>43.902439024390247</v>
      </c>
      <c r="Q20" s="102">
        <f t="shared" si="7"/>
        <v>-184</v>
      </c>
      <c r="R20" s="11">
        <v>56.6</v>
      </c>
      <c r="S20" s="11">
        <v>43.4</v>
      </c>
      <c r="T20" s="95">
        <f t="shared" si="24"/>
        <v>-13.200000000000003</v>
      </c>
      <c r="U20" s="15">
        <v>69</v>
      </c>
      <c r="V20" s="15">
        <v>14</v>
      </c>
      <c r="W20" s="12">
        <f t="shared" si="8"/>
        <v>20.289855072463769</v>
      </c>
      <c r="X20" s="10">
        <f t="shared" si="9"/>
        <v>-55</v>
      </c>
      <c r="Y20" s="15">
        <v>3186</v>
      </c>
      <c r="Z20" s="140">
        <v>1383</v>
      </c>
      <c r="AA20" s="11">
        <f t="shared" si="10"/>
        <v>43.408662900188318</v>
      </c>
      <c r="AB20" s="10">
        <f t="shared" si="11"/>
        <v>-1803</v>
      </c>
      <c r="AC20" s="15">
        <v>704</v>
      </c>
      <c r="AD20" s="140">
        <v>778</v>
      </c>
      <c r="AE20" s="11">
        <f t="shared" si="12"/>
        <v>110.51136363636364</v>
      </c>
      <c r="AF20" s="10">
        <f t="shared" si="13"/>
        <v>74</v>
      </c>
      <c r="AG20" s="15">
        <v>1489</v>
      </c>
      <c r="AH20" s="140">
        <v>387</v>
      </c>
      <c r="AI20" s="11">
        <f t="shared" si="14"/>
        <v>25.990597716588315</v>
      </c>
      <c r="AJ20" s="10">
        <f t="shared" si="15"/>
        <v>-1102</v>
      </c>
      <c r="AK20" s="15">
        <v>208</v>
      </c>
      <c r="AL20" s="15">
        <v>83</v>
      </c>
      <c r="AM20" s="12">
        <f t="shared" si="16"/>
        <v>39.903846153846153</v>
      </c>
      <c r="AN20" s="10">
        <f t="shared" si="17"/>
        <v>-125</v>
      </c>
      <c r="AO20" s="16">
        <v>178</v>
      </c>
      <c r="AP20" s="16">
        <v>143</v>
      </c>
      <c r="AQ20" s="14">
        <f t="shared" si="25"/>
        <v>80.3</v>
      </c>
      <c r="AR20" s="13">
        <f t="shared" si="18"/>
        <v>-35</v>
      </c>
      <c r="AS20" s="139">
        <v>576</v>
      </c>
      <c r="AT20" s="15">
        <v>391</v>
      </c>
      <c r="AU20" s="92">
        <f t="shared" si="19"/>
        <v>67.900000000000006</v>
      </c>
      <c r="AV20" s="91">
        <f t="shared" si="20"/>
        <v>-185</v>
      </c>
      <c r="AW20" s="15">
        <v>322</v>
      </c>
      <c r="AX20" s="15">
        <v>480</v>
      </c>
      <c r="AY20" s="92">
        <f t="shared" si="21"/>
        <v>149.06832298136646</v>
      </c>
      <c r="AZ20" s="91">
        <f t="shared" si="22"/>
        <v>158</v>
      </c>
      <c r="BA20" s="15">
        <v>291</v>
      </c>
      <c r="BB20" s="15">
        <v>435</v>
      </c>
      <c r="BC20" s="92">
        <f t="shared" si="26"/>
        <v>149.48453608247422</v>
      </c>
      <c r="BD20" s="91">
        <f t="shared" si="23"/>
        <v>144</v>
      </c>
      <c r="BE20" s="124">
        <v>2901.9108280254777</v>
      </c>
      <c r="BF20" s="124">
        <v>3049.0825688073396</v>
      </c>
      <c r="BG20" s="125">
        <f t="shared" si="31"/>
        <v>105.07154594002466</v>
      </c>
      <c r="BH20" s="90">
        <v>43</v>
      </c>
      <c r="BI20" s="90">
        <v>44</v>
      </c>
      <c r="BJ20" s="92">
        <f t="shared" si="27"/>
        <v>102.32558139534885</v>
      </c>
      <c r="BK20" s="91">
        <f t="shared" si="28"/>
        <v>1</v>
      </c>
      <c r="BL20" s="86"/>
      <c r="BM20" s="90">
        <v>6046.19</v>
      </c>
      <c r="BN20" s="90">
        <v>6398.77</v>
      </c>
      <c r="BO20" s="87">
        <f t="shared" si="29"/>
        <v>105.8</v>
      </c>
      <c r="BP20" s="86">
        <f t="shared" si="30"/>
        <v>352.58000000000084</v>
      </c>
      <c r="BQ20" s="131"/>
      <c r="BR20" s="131"/>
      <c r="BS20" s="131"/>
    </row>
    <row r="21" spans="1:71" s="101" customFormat="1" ht="16.5" customHeight="1" x14ac:dyDescent="0.25">
      <c r="A21" s="103" t="s">
        <v>129</v>
      </c>
      <c r="B21" s="15">
        <v>569</v>
      </c>
      <c r="C21" s="56">
        <v>499</v>
      </c>
      <c r="D21" s="94">
        <f t="shared" si="0"/>
        <v>87.697715289982426</v>
      </c>
      <c r="E21" s="93">
        <f t="shared" si="1"/>
        <v>-70</v>
      </c>
      <c r="F21" s="15">
        <v>380</v>
      </c>
      <c r="G21" s="15">
        <v>340</v>
      </c>
      <c r="H21" s="94">
        <f t="shared" si="2"/>
        <v>89.473684210526315</v>
      </c>
      <c r="I21" s="93">
        <f t="shared" si="3"/>
        <v>-40</v>
      </c>
      <c r="J21" s="15">
        <v>541</v>
      </c>
      <c r="K21" s="15">
        <v>287</v>
      </c>
      <c r="L21" s="11">
        <f t="shared" si="4"/>
        <v>53.049907578558233</v>
      </c>
      <c r="M21" s="10">
        <f t="shared" si="5"/>
        <v>-254</v>
      </c>
      <c r="N21" s="15">
        <v>286</v>
      </c>
      <c r="O21" s="15">
        <v>155</v>
      </c>
      <c r="P21" s="12">
        <f t="shared" si="6"/>
        <v>54.1958041958042</v>
      </c>
      <c r="Q21" s="102">
        <f t="shared" si="7"/>
        <v>-131</v>
      </c>
      <c r="R21" s="11">
        <v>52.9</v>
      </c>
      <c r="S21" s="11">
        <v>54</v>
      </c>
      <c r="T21" s="95">
        <f t="shared" si="24"/>
        <v>1.1000000000000014</v>
      </c>
      <c r="U21" s="15">
        <v>73</v>
      </c>
      <c r="V21" s="15">
        <v>8</v>
      </c>
      <c r="W21" s="12">
        <f t="shared" si="8"/>
        <v>10.95890410958904</v>
      </c>
      <c r="X21" s="10">
        <f t="shared" si="9"/>
        <v>-65</v>
      </c>
      <c r="Y21" s="15">
        <v>3414</v>
      </c>
      <c r="Z21" s="140">
        <v>1270</v>
      </c>
      <c r="AA21" s="11">
        <f t="shared" si="10"/>
        <v>37.199765670767427</v>
      </c>
      <c r="AB21" s="10">
        <f t="shared" si="11"/>
        <v>-2144</v>
      </c>
      <c r="AC21" s="15">
        <v>569</v>
      </c>
      <c r="AD21" s="140">
        <v>489</v>
      </c>
      <c r="AE21" s="11">
        <f t="shared" si="12"/>
        <v>85.940246045694195</v>
      </c>
      <c r="AF21" s="10">
        <f t="shared" si="13"/>
        <v>-80</v>
      </c>
      <c r="AG21" s="15">
        <v>1204</v>
      </c>
      <c r="AH21" s="140">
        <v>46</v>
      </c>
      <c r="AI21" s="11">
        <f t="shared" si="14"/>
        <v>3.8205980066445182</v>
      </c>
      <c r="AJ21" s="10">
        <f t="shared" si="15"/>
        <v>-1158</v>
      </c>
      <c r="AK21" s="15">
        <v>259</v>
      </c>
      <c r="AL21" s="15">
        <v>69</v>
      </c>
      <c r="AM21" s="12">
        <f t="shared" si="16"/>
        <v>26.640926640926644</v>
      </c>
      <c r="AN21" s="10">
        <f t="shared" si="17"/>
        <v>-190</v>
      </c>
      <c r="AO21" s="16">
        <v>161</v>
      </c>
      <c r="AP21" s="16">
        <v>105</v>
      </c>
      <c r="AQ21" s="14">
        <f t="shared" si="25"/>
        <v>65.2</v>
      </c>
      <c r="AR21" s="13">
        <f t="shared" si="18"/>
        <v>-56</v>
      </c>
      <c r="AS21" s="139">
        <v>618</v>
      </c>
      <c r="AT21" s="15">
        <v>294</v>
      </c>
      <c r="AU21" s="92">
        <f t="shared" si="19"/>
        <v>47.6</v>
      </c>
      <c r="AV21" s="91">
        <f t="shared" si="20"/>
        <v>-324</v>
      </c>
      <c r="AW21" s="15">
        <v>219</v>
      </c>
      <c r="AX21" s="15">
        <v>307</v>
      </c>
      <c r="AY21" s="92">
        <f t="shared" si="21"/>
        <v>140.18264840182647</v>
      </c>
      <c r="AZ21" s="91">
        <f t="shared" si="22"/>
        <v>88</v>
      </c>
      <c r="BA21" s="15">
        <v>200</v>
      </c>
      <c r="BB21" s="15">
        <v>294</v>
      </c>
      <c r="BC21" s="92">
        <f t="shared" si="26"/>
        <v>147</v>
      </c>
      <c r="BD21" s="91">
        <f t="shared" si="23"/>
        <v>94</v>
      </c>
      <c r="BE21" s="124">
        <v>3097.4747474747473</v>
      </c>
      <c r="BF21" s="124">
        <v>3170.8333333333335</v>
      </c>
      <c r="BG21" s="125">
        <f t="shared" si="31"/>
        <v>102.36833523561064</v>
      </c>
      <c r="BH21" s="90">
        <v>61</v>
      </c>
      <c r="BI21" s="90">
        <v>12</v>
      </c>
      <c r="BJ21" s="92">
        <f t="shared" si="27"/>
        <v>19.672131147540984</v>
      </c>
      <c r="BK21" s="91">
        <f t="shared" si="28"/>
        <v>-49</v>
      </c>
      <c r="BL21" s="86"/>
      <c r="BM21" s="90">
        <v>5376.92</v>
      </c>
      <c r="BN21" s="90">
        <v>5876.92</v>
      </c>
      <c r="BO21" s="87">
        <f t="shared" si="29"/>
        <v>109.3</v>
      </c>
      <c r="BP21" s="86">
        <f t="shared" si="30"/>
        <v>500</v>
      </c>
      <c r="BQ21" s="131"/>
      <c r="BR21" s="131"/>
      <c r="BS21" s="131"/>
    </row>
    <row r="22" spans="1:71" s="101" customFormat="1" ht="16.5" customHeight="1" x14ac:dyDescent="0.25">
      <c r="A22" s="103" t="s">
        <v>130</v>
      </c>
      <c r="B22" s="15">
        <v>760</v>
      </c>
      <c r="C22" s="56">
        <v>937</v>
      </c>
      <c r="D22" s="94">
        <f t="shared" si="0"/>
        <v>123.28947368421052</v>
      </c>
      <c r="E22" s="93">
        <f t="shared" si="1"/>
        <v>177</v>
      </c>
      <c r="F22" s="15">
        <v>442</v>
      </c>
      <c r="G22" s="15">
        <v>568</v>
      </c>
      <c r="H22" s="94">
        <f t="shared" si="2"/>
        <v>128.50678733031674</v>
      </c>
      <c r="I22" s="93">
        <f t="shared" si="3"/>
        <v>126</v>
      </c>
      <c r="J22" s="15">
        <v>424</v>
      </c>
      <c r="K22" s="15">
        <v>285</v>
      </c>
      <c r="L22" s="11">
        <f t="shared" si="4"/>
        <v>67.216981132075475</v>
      </c>
      <c r="M22" s="10">
        <f t="shared" si="5"/>
        <v>-139</v>
      </c>
      <c r="N22" s="15">
        <v>226</v>
      </c>
      <c r="O22" s="15">
        <v>130</v>
      </c>
      <c r="P22" s="12">
        <f t="shared" si="6"/>
        <v>57.522123893805308</v>
      </c>
      <c r="Q22" s="102">
        <f t="shared" si="7"/>
        <v>-96</v>
      </c>
      <c r="R22" s="11">
        <v>53.3</v>
      </c>
      <c r="S22" s="11">
        <v>45.6</v>
      </c>
      <c r="T22" s="95">
        <f t="shared" si="24"/>
        <v>-7.6999999999999957</v>
      </c>
      <c r="U22" s="15">
        <v>63</v>
      </c>
      <c r="V22" s="15">
        <v>41</v>
      </c>
      <c r="W22" s="12">
        <f t="shared" si="8"/>
        <v>65.079365079365076</v>
      </c>
      <c r="X22" s="10">
        <f t="shared" si="9"/>
        <v>-22</v>
      </c>
      <c r="Y22" s="15">
        <v>2538</v>
      </c>
      <c r="Z22" s="140">
        <v>1013</v>
      </c>
      <c r="AA22" s="11">
        <f t="shared" si="10"/>
        <v>39.913317572892041</v>
      </c>
      <c r="AB22" s="10">
        <f t="shared" si="11"/>
        <v>-1525</v>
      </c>
      <c r="AC22" s="15">
        <v>743</v>
      </c>
      <c r="AD22" s="140">
        <v>698</v>
      </c>
      <c r="AE22" s="11">
        <f t="shared" si="12"/>
        <v>93.943472409152079</v>
      </c>
      <c r="AF22" s="10">
        <f t="shared" si="13"/>
        <v>-45</v>
      </c>
      <c r="AG22" s="15">
        <v>655</v>
      </c>
      <c r="AH22" s="140">
        <v>88</v>
      </c>
      <c r="AI22" s="11">
        <f t="shared" si="14"/>
        <v>13.435114503816795</v>
      </c>
      <c r="AJ22" s="10">
        <f t="shared" si="15"/>
        <v>-567</v>
      </c>
      <c r="AK22" s="15">
        <v>250</v>
      </c>
      <c r="AL22" s="15">
        <v>108</v>
      </c>
      <c r="AM22" s="12">
        <f t="shared" si="16"/>
        <v>43.2</v>
      </c>
      <c r="AN22" s="10">
        <f t="shared" si="17"/>
        <v>-142</v>
      </c>
      <c r="AO22" s="16">
        <v>114</v>
      </c>
      <c r="AP22" s="16">
        <v>115</v>
      </c>
      <c r="AQ22" s="14">
        <f t="shared" si="25"/>
        <v>100.9</v>
      </c>
      <c r="AR22" s="13">
        <f t="shared" si="18"/>
        <v>1</v>
      </c>
      <c r="AS22" s="139">
        <v>484</v>
      </c>
      <c r="AT22" s="15">
        <v>321</v>
      </c>
      <c r="AU22" s="92">
        <f t="shared" si="19"/>
        <v>66.3</v>
      </c>
      <c r="AV22" s="91">
        <f t="shared" si="20"/>
        <v>-163</v>
      </c>
      <c r="AW22" s="15">
        <v>379</v>
      </c>
      <c r="AX22" s="15">
        <v>554</v>
      </c>
      <c r="AY22" s="92">
        <f t="shared" si="21"/>
        <v>146.17414248021109</v>
      </c>
      <c r="AZ22" s="91">
        <f t="shared" si="22"/>
        <v>175</v>
      </c>
      <c r="BA22" s="15">
        <v>340</v>
      </c>
      <c r="BB22" s="15">
        <v>520</v>
      </c>
      <c r="BC22" s="92">
        <f t="shared" si="26"/>
        <v>152.94117647058823</v>
      </c>
      <c r="BD22" s="91">
        <f t="shared" si="23"/>
        <v>180</v>
      </c>
      <c r="BE22" s="124">
        <v>2671.358024691358</v>
      </c>
      <c r="BF22" s="124">
        <v>2897.7695167286247</v>
      </c>
      <c r="BG22" s="125">
        <f t="shared" si="31"/>
        <v>108.4755203138084</v>
      </c>
      <c r="BH22" s="90">
        <v>29</v>
      </c>
      <c r="BI22" s="90">
        <v>21</v>
      </c>
      <c r="BJ22" s="92">
        <f t="shared" si="27"/>
        <v>72.41379310344827</v>
      </c>
      <c r="BK22" s="91">
        <f t="shared" si="28"/>
        <v>-8</v>
      </c>
      <c r="BL22" s="86"/>
      <c r="BM22" s="90">
        <v>6021.93</v>
      </c>
      <c r="BN22" s="90">
        <v>6461.05</v>
      </c>
      <c r="BO22" s="87">
        <f t="shared" si="29"/>
        <v>107.3</v>
      </c>
      <c r="BP22" s="86">
        <f t="shared" si="30"/>
        <v>439.11999999999989</v>
      </c>
      <c r="BQ22" s="131"/>
      <c r="BR22" s="131"/>
      <c r="BS22" s="131"/>
    </row>
    <row r="23" spans="1:71" s="101" customFormat="1" ht="16.5" customHeight="1" x14ac:dyDescent="0.25">
      <c r="A23" s="103" t="s">
        <v>131</v>
      </c>
      <c r="B23" s="15">
        <v>564</v>
      </c>
      <c r="C23" s="56">
        <v>640</v>
      </c>
      <c r="D23" s="94">
        <f t="shared" si="0"/>
        <v>113.47517730496455</v>
      </c>
      <c r="E23" s="93">
        <f t="shared" si="1"/>
        <v>76</v>
      </c>
      <c r="F23" s="15">
        <v>331</v>
      </c>
      <c r="G23" s="15">
        <v>383</v>
      </c>
      <c r="H23" s="94">
        <f t="shared" si="2"/>
        <v>115.70996978851964</v>
      </c>
      <c r="I23" s="93">
        <f t="shared" si="3"/>
        <v>52</v>
      </c>
      <c r="J23" s="15">
        <v>500</v>
      </c>
      <c r="K23" s="15">
        <v>335</v>
      </c>
      <c r="L23" s="11">
        <f t="shared" si="4"/>
        <v>67</v>
      </c>
      <c r="M23" s="10">
        <f t="shared" si="5"/>
        <v>-165</v>
      </c>
      <c r="N23" s="15">
        <v>216</v>
      </c>
      <c r="O23" s="15">
        <v>140</v>
      </c>
      <c r="P23" s="12">
        <f t="shared" si="6"/>
        <v>64.81481481481481</v>
      </c>
      <c r="Q23" s="102">
        <f t="shared" si="7"/>
        <v>-76</v>
      </c>
      <c r="R23" s="11">
        <v>43.2</v>
      </c>
      <c r="S23" s="11">
        <v>41.8</v>
      </c>
      <c r="T23" s="95">
        <f t="shared" si="24"/>
        <v>-1.4000000000000057</v>
      </c>
      <c r="U23" s="15">
        <v>57</v>
      </c>
      <c r="V23" s="15">
        <v>57</v>
      </c>
      <c r="W23" s="12">
        <f t="shared" si="8"/>
        <v>100</v>
      </c>
      <c r="X23" s="10">
        <f t="shared" si="9"/>
        <v>0</v>
      </c>
      <c r="Y23" s="15">
        <v>2249</v>
      </c>
      <c r="Z23" s="140">
        <v>1025</v>
      </c>
      <c r="AA23" s="11">
        <f t="shared" si="10"/>
        <v>45.575811471765228</v>
      </c>
      <c r="AB23" s="10">
        <f t="shared" si="11"/>
        <v>-1224</v>
      </c>
      <c r="AC23" s="15">
        <v>562</v>
      </c>
      <c r="AD23" s="140">
        <v>621</v>
      </c>
      <c r="AE23" s="11">
        <f t="shared" si="12"/>
        <v>110.4982206405694</v>
      </c>
      <c r="AF23" s="10">
        <f t="shared" si="13"/>
        <v>59</v>
      </c>
      <c r="AG23" s="15">
        <v>641</v>
      </c>
      <c r="AH23" s="140">
        <v>125</v>
      </c>
      <c r="AI23" s="11">
        <f t="shared" si="14"/>
        <v>19.500780031201248</v>
      </c>
      <c r="AJ23" s="10">
        <f t="shared" si="15"/>
        <v>-516</v>
      </c>
      <c r="AK23" s="15">
        <v>123</v>
      </c>
      <c r="AL23" s="15">
        <v>39</v>
      </c>
      <c r="AM23" s="12">
        <f t="shared" si="16"/>
        <v>31.707317073170731</v>
      </c>
      <c r="AN23" s="10">
        <f t="shared" si="17"/>
        <v>-84</v>
      </c>
      <c r="AO23" s="16">
        <v>130</v>
      </c>
      <c r="AP23" s="16">
        <v>109</v>
      </c>
      <c r="AQ23" s="14">
        <f t="shared" si="25"/>
        <v>83.8</v>
      </c>
      <c r="AR23" s="13">
        <f t="shared" si="18"/>
        <v>-21</v>
      </c>
      <c r="AS23" s="139">
        <v>489</v>
      </c>
      <c r="AT23" s="15">
        <v>387</v>
      </c>
      <c r="AU23" s="92">
        <f t="shared" si="19"/>
        <v>79.099999999999994</v>
      </c>
      <c r="AV23" s="91">
        <f t="shared" si="20"/>
        <v>-102</v>
      </c>
      <c r="AW23" s="15">
        <v>197</v>
      </c>
      <c r="AX23" s="15">
        <v>315</v>
      </c>
      <c r="AY23" s="92">
        <f t="shared" si="21"/>
        <v>159.89847715736042</v>
      </c>
      <c r="AZ23" s="91">
        <f t="shared" si="22"/>
        <v>118</v>
      </c>
      <c r="BA23" s="15">
        <v>186</v>
      </c>
      <c r="BB23" s="15">
        <v>286</v>
      </c>
      <c r="BC23" s="92">
        <f t="shared" si="26"/>
        <v>153.76344086021504</v>
      </c>
      <c r="BD23" s="91">
        <f t="shared" si="23"/>
        <v>100</v>
      </c>
      <c r="BE23" s="124">
        <v>2718.3962264150941</v>
      </c>
      <c r="BF23" s="124">
        <v>3040.1162790697676</v>
      </c>
      <c r="BG23" s="125">
        <f t="shared" si="31"/>
        <v>111.83492124983357</v>
      </c>
      <c r="BH23" s="90">
        <v>15</v>
      </c>
      <c r="BI23" s="90">
        <v>38</v>
      </c>
      <c r="BJ23" s="92">
        <f t="shared" si="27"/>
        <v>253.33333333333331</v>
      </c>
      <c r="BK23" s="91">
        <f t="shared" si="28"/>
        <v>23</v>
      </c>
      <c r="BL23" s="86"/>
      <c r="BM23" s="90">
        <v>5359.73</v>
      </c>
      <c r="BN23" s="90">
        <v>7086.71</v>
      </c>
      <c r="BO23" s="87">
        <f t="shared" si="29"/>
        <v>132.19999999999999</v>
      </c>
      <c r="BP23" s="86">
        <f t="shared" si="30"/>
        <v>1726.9800000000005</v>
      </c>
      <c r="BQ23" s="131"/>
      <c r="BR23" s="131"/>
      <c r="BS23" s="131"/>
    </row>
    <row r="24" spans="1:71" s="101" customFormat="1" ht="16.5" customHeight="1" x14ac:dyDescent="0.25">
      <c r="A24" s="103" t="s">
        <v>132</v>
      </c>
      <c r="B24" s="15">
        <v>1674</v>
      </c>
      <c r="C24" s="56">
        <v>1829</v>
      </c>
      <c r="D24" s="94">
        <f t="shared" si="0"/>
        <v>109.25925925925925</v>
      </c>
      <c r="E24" s="93">
        <f t="shared" si="1"/>
        <v>155</v>
      </c>
      <c r="F24" s="15">
        <v>1128</v>
      </c>
      <c r="G24" s="15">
        <v>1332</v>
      </c>
      <c r="H24" s="94">
        <f t="shared" si="2"/>
        <v>118.08510638297874</v>
      </c>
      <c r="I24" s="93">
        <f t="shared" si="3"/>
        <v>204</v>
      </c>
      <c r="J24" s="15">
        <v>1041</v>
      </c>
      <c r="K24" s="15">
        <v>598</v>
      </c>
      <c r="L24" s="11">
        <f t="shared" si="4"/>
        <v>57.4447646493756</v>
      </c>
      <c r="M24" s="10">
        <f t="shared" si="5"/>
        <v>-443</v>
      </c>
      <c r="N24" s="15">
        <v>381</v>
      </c>
      <c r="O24" s="15">
        <v>293</v>
      </c>
      <c r="P24" s="12">
        <f t="shared" si="6"/>
        <v>76.902887139107605</v>
      </c>
      <c r="Q24" s="102">
        <f t="shared" si="7"/>
        <v>-88</v>
      </c>
      <c r="R24" s="11">
        <v>36.6</v>
      </c>
      <c r="S24" s="11">
        <v>49</v>
      </c>
      <c r="T24" s="95">
        <f t="shared" si="24"/>
        <v>12.399999999999999</v>
      </c>
      <c r="U24" s="15">
        <v>145</v>
      </c>
      <c r="V24" s="15">
        <v>81</v>
      </c>
      <c r="W24" s="12">
        <f t="shared" si="8"/>
        <v>55.862068965517238</v>
      </c>
      <c r="X24" s="10">
        <f t="shared" si="9"/>
        <v>-64</v>
      </c>
      <c r="Y24" s="99">
        <v>6080</v>
      </c>
      <c r="Z24" s="140">
        <v>2859</v>
      </c>
      <c r="AA24" s="94">
        <f t="shared" si="10"/>
        <v>47.023026315789473</v>
      </c>
      <c r="AB24" s="93">
        <f t="shared" si="11"/>
        <v>-3221</v>
      </c>
      <c r="AC24" s="99">
        <v>1633</v>
      </c>
      <c r="AD24" s="140">
        <v>1755</v>
      </c>
      <c r="AE24" s="94">
        <f t="shared" si="12"/>
        <v>107.47091243110837</v>
      </c>
      <c r="AF24" s="93">
        <f t="shared" si="13"/>
        <v>122</v>
      </c>
      <c r="AG24" s="99">
        <v>2878</v>
      </c>
      <c r="AH24" s="140">
        <v>503</v>
      </c>
      <c r="AI24" s="11">
        <f t="shared" si="14"/>
        <v>17.477414871438498</v>
      </c>
      <c r="AJ24" s="10">
        <f t="shared" si="15"/>
        <v>-2375</v>
      </c>
      <c r="AK24" s="15">
        <v>455</v>
      </c>
      <c r="AL24" s="15">
        <v>289</v>
      </c>
      <c r="AM24" s="12">
        <f t="shared" si="16"/>
        <v>63.516483516483511</v>
      </c>
      <c r="AN24" s="10">
        <f t="shared" si="17"/>
        <v>-166</v>
      </c>
      <c r="AO24" s="16">
        <v>373</v>
      </c>
      <c r="AP24" s="16">
        <v>272</v>
      </c>
      <c r="AQ24" s="14">
        <f t="shared" si="25"/>
        <v>72.900000000000006</v>
      </c>
      <c r="AR24" s="13">
        <f t="shared" si="18"/>
        <v>-101</v>
      </c>
      <c r="AS24" s="139">
        <v>1528</v>
      </c>
      <c r="AT24" s="15">
        <v>1020</v>
      </c>
      <c r="AU24" s="92">
        <f t="shared" si="19"/>
        <v>66.8</v>
      </c>
      <c r="AV24" s="91">
        <f t="shared" si="20"/>
        <v>-508</v>
      </c>
      <c r="AW24" s="15">
        <v>613</v>
      </c>
      <c r="AX24" s="15">
        <v>1149</v>
      </c>
      <c r="AY24" s="92">
        <f t="shared" si="21"/>
        <v>187.43882544861336</v>
      </c>
      <c r="AZ24" s="91">
        <f t="shared" si="22"/>
        <v>536</v>
      </c>
      <c r="BA24" s="15">
        <v>512</v>
      </c>
      <c r="BB24" s="15">
        <v>950</v>
      </c>
      <c r="BC24" s="92">
        <f t="shared" si="26"/>
        <v>185.546875</v>
      </c>
      <c r="BD24" s="91">
        <f t="shared" si="23"/>
        <v>438</v>
      </c>
      <c r="BE24" s="124">
        <v>3157.090909090909</v>
      </c>
      <c r="BF24" s="124">
        <v>3246.9348659003831</v>
      </c>
      <c r="BG24" s="125">
        <f t="shared" si="31"/>
        <v>102.8457830134307</v>
      </c>
      <c r="BH24" s="90">
        <v>283</v>
      </c>
      <c r="BI24" s="90">
        <v>146</v>
      </c>
      <c r="BJ24" s="92">
        <f t="shared" si="27"/>
        <v>51.590106007067135</v>
      </c>
      <c r="BK24" s="91">
        <f t="shared" si="28"/>
        <v>-137</v>
      </c>
      <c r="BL24" s="86"/>
      <c r="BM24" s="90">
        <v>6390.02</v>
      </c>
      <c r="BN24" s="90">
        <v>6665.37</v>
      </c>
      <c r="BO24" s="87">
        <f t="shared" si="29"/>
        <v>104.3</v>
      </c>
      <c r="BP24" s="86">
        <f t="shared" si="30"/>
        <v>275.34999999999945</v>
      </c>
      <c r="BQ24" s="131"/>
      <c r="BR24" s="131"/>
      <c r="BS24" s="131"/>
    </row>
    <row r="25" spans="1:71" s="101" customFormat="1" ht="16.5" customHeight="1" x14ac:dyDescent="0.25">
      <c r="A25" s="103" t="s">
        <v>133</v>
      </c>
      <c r="B25" s="15">
        <v>2279</v>
      </c>
      <c r="C25" s="56">
        <v>3104</v>
      </c>
      <c r="D25" s="94">
        <f t="shared" si="0"/>
        <v>136.20008775778851</v>
      </c>
      <c r="E25" s="93">
        <f t="shared" si="1"/>
        <v>825</v>
      </c>
      <c r="F25" s="15">
        <v>1235</v>
      </c>
      <c r="G25" s="15">
        <v>2098</v>
      </c>
      <c r="H25" s="94">
        <f t="shared" si="2"/>
        <v>169.87854251012146</v>
      </c>
      <c r="I25" s="93">
        <f t="shared" si="3"/>
        <v>863</v>
      </c>
      <c r="J25" s="15">
        <v>2593</v>
      </c>
      <c r="K25" s="15">
        <v>1281</v>
      </c>
      <c r="L25" s="11">
        <f t="shared" si="4"/>
        <v>49.402236791361361</v>
      </c>
      <c r="M25" s="10">
        <f t="shared" si="5"/>
        <v>-1312</v>
      </c>
      <c r="N25" s="15">
        <v>1872</v>
      </c>
      <c r="O25" s="15">
        <v>823</v>
      </c>
      <c r="P25" s="12">
        <f t="shared" si="6"/>
        <v>43.963675213675216</v>
      </c>
      <c r="Q25" s="102">
        <f t="shared" si="7"/>
        <v>-1049</v>
      </c>
      <c r="R25" s="11">
        <v>72.2</v>
      </c>
      <c r="S25" s="11">
        <v>64.2</v>
      </c>
      <c r="T25" s="95">
        <f t="shared" si="24"/>
        <v>-8</v>
      </c>
      <c r="U25" s="15">
        <v>219</v>
      </c>
      <c r="V25" s="15">
        <v>65</v>
      </c>
      <c r="W25" s="12">
        <f t="shared" si="8"/>
        <v>29.68036529680365</v>
      </c>
      <c r="X25" s="10">
        <f t="shared" si="9"/>
        <v>-154</v>
      </c>
      <c r="Y25" s="99">
        <v>10583</v>
      </c>
      <c r="Z25" s="140">
        <v>4355</v>
      </c>
      <c r="AA25" s="94">
        <f t="shared" si="10"/>
        <v>41.150902390626477</v>
      </c>
      <c r="AB25" s="93">
        <f t="shared" si="11"/>
        <v>-6228</v>
      </c>
      <c r="AC25" s="99">
        <v>2229</v>
      </c>
      <c r="AD25" s="140">
        <v>2289</v>
      </c>
      <c r="AE25" s="94">
        <f t="shared" si="12"/>
        <v>102.69179004037684</v>
      </c>
      <c r="AF25" s="93">
        <f t="shared" si="13"/>
        <v>60</v>
      </c>
      <c r="AG25" s="99">
        <v>3618</v>
      </c>
      <c r="AH25" s="140">
        <v>612</v>
      </c>
      <c r="AI25" s="11">
        <f t="shared" si="14"/>
        <v>16.915422885572141</v>
      </c>
      <c r="AJ25" s="10">
        <f t="shared" si="15"/>
        <v>-3006</v>
      </c>
      <c r="AK25" s="15">
        <v>965</v>
      </c>
      <c r="AL25" s="15">
        <v>669</v>
      </c>
      <c r="AM25" s="12">
        <f t="shared" si="16"/>
        <v>69.326424870466326</v>
      </c>
      <c r="AN25" s="10">
        <f t="shared" si="17"/>
        <v>-296</v>
      </c>
      <c r="AO25" s="16">
        <v>852</v>
      </c>
      <c r="AP25" s="16">
        <v>642</v>
      </c>
      <c r="AQ25" s="14">
        <f t="shared" si="25"/>
        <v>75.400000000000006</v>
      </c>
      <c r="AR25" s="13">
        <f t="shared" si="18"/>
        <v>-210</v>
      </c>
      <c r="AS25" s="139">
        <v>3253</v>
      </c>
      <c r="AT25" s="15">
        <v>2156</v>
      </c>
      <c r="AU25" s="92">
        <f t="shared" si="19"/>
        <v>66.3</v>
      </c>
      <c r="AV25" s="91">
        <f t="shared" si="20"/>
        <v>-1097</v>
      </c>
      <c r="AW25" s="15">
        <v>1008</v>
      </c>
      <c r="AX25" s="15">
        <v>2106</v>
      </c>
      <c r="AY25" s="92">
        <f t="shared" si="21"/>
        <v>208.92857142857144</v>
      </c>
      <c r="AZ25" s="91">
        <f t="shared" si="22"/>
        <v>1098</v>
      </c>
      <c r="BA25" s="15">
        <v>785</v>
      </c>
      <c r="BB25" s="15">
        <v>1687</v>
      </c>
      <c r="BC25" s="92">
        <f t="shared" si="26"/>
        <v>214.90445859872614</v>
      </c>
      <c r="BD25" s="91">
        <f t="shared" si="23"/>
        <v>902</v>
      </c>
      <c r="BE25" s="124">
        <v>2329.324169530355</v>
      </c>
      <c r="BF25" s="124">
        <v>2854.7710976282406</v>
      </c>
      <c r="BG25" s="125">
        <f t="shared" si="31"/>
        <v>122.55791336264834</v>
      </c>
      <c r="BH25" s="90">
        <v>315</v>
      </c>
      <c r="BI25" s="90">
        <v>197</v>
      </c>
      <c r="BJ25" s="92">
        <f t="shared" si="27"/>
        <v>62.539682539682538</v>
      </c>
      <c r="BK25" s="91">
        <f t="shared" si="28"/>
        <v>-118</v>
      </c>
      <c r="BL25" s="86"/>
      <c r="BM25" s="90">
        <v>6382.88</v>
      </c>
      <c r="BN25" s="90">
        <v>7194.95</v>
      </c>
      <c r="BO25" s="87">
        <f t="shared" si="29"/>
        <v>112.7</v>
      </c>
      <c r="BP25" s="86">
        <f t="shared" si="30"/>
        <v>812.06999999999971</v>
      </c>
      <c r="BQ25" s="131"/>
      <c r="BR25" s="131"/>
      <c r="BS25" s="131"/>
    </row>
    <row r="26" spans="1:71" s="101" customFormat="1" ht="16.5" customHeight="1" x14ac:dyDescent="0.25">
      <c r="A26" s="103" t="s">
        <v>134</v>
      </c>
      <c r="B26" s="15">
        <v>4226</v>
      </c>
      <c r="C26" s="56">
        <v>6206</v>
      </c>
      <c r="D26" s="94">
        <f t="shared" si="0"/>
        <v>146.85281590156177</v>
      </c>
      <c r="E26" s="93">
        <f t="shared" si="1"/>
        <v>1980</v>
      </c>
      <c r="F26" s="15">
        <v>2269</v>
      </c>
      <c r="G26" s="15">
        <v>4242</v>
      </c>
      <c r="H26" s="94">
        <f t="shared" si="2"/>
        <v>186.95460555310711</v>
      </c>
      <c r="I26" s="93">
        <f t="shared" si="3"/>
        <v>1973</v>
      </c>
      <c r="J26" s="15">
        <v>2772</v>
      </c>
      <c r="K26" s="15">
        <v>1762</v>
      </c>
      <c r="L26" s="11">
        <f t="shared" si="4"/>
        <v>63.564213564213567</v>
      </c>
      <c r="M26" s="10">
        <f t="shared" si="5"/>
        <v>-1010</v>
      </c>
      <c r="N26" s="15">
        <v>1648</v>
      </c>
      <c r="O26" s="15">
        <v>913</v>
      </c>
      <c r="P26" s="12">
        <f t="shared" si="6"/>
        <v>55.400485436893199</v>
      </c>
      <c r="Q26" s="102">
        <f t="shared" si="7"/>
        <v>-735</v>
      </c>
      <c r="R26" s="11">
        <v>59.5</v>
      </c>
      <c r="S26" s="11">
        <v>51.8</v>
      </c>
      <c r="T26" s="95">
        <f t="shared" si="24"/>
        <v>-7.7000000000000028</v>
      </c>
      <c r="U26" s="15">
        <v>321</v>
      </c>
      <c r="V26" s="15">
        <v>125</v>
      </c>
      <c r="W26" s="12">
        <f t="shared" si="8"/>
        <v>38.940809968847354</v>
      </c>
      <c r="X26" s="10">
        <f t="shared" si="9"/>
        <v>-196</v>
      </c>
      <c r="Y26" s="99">
        <v>16760</v>
      </c>
      <c r="Z26" s="140">
        <v>10634</v>
      </c>
      <c r="AA26" s="94">
        <f t="shared" si="10"/>
        <v>63.448687350835321</v>
      </c>
      <c r="AB26" s="93">
        <f t="shared" si="11"/>
        <v>-6126</v>
      </c>
      <c r="AC26" s="99">
        <v>4114</v>
      </c>
      <c r="AD26" s="140">
        <v>5396</v>
      </c>
      <c r="AE26" s="94">
        <f t="shared" si="12"/>
        <v>131.16188624210014</v>
      </c>
      <c r="AF26" s="93">
        <f t="shared" si="13"/>
        <v>1282</v>
      </c>
      <c r="AG26" s="99">
        <v>7030</v>
      </c>
      <c r="AH26" s="140">
        <v>2034</v>
      </c>
      <c r="AI26" s="11">
        <f t="shared" si="14"/>
        <v>28.933143669985778</v>
      </c>
      <c r="AJ26" s="10">
        <f t="shared" si="15"/>
        <v>-4996</v>
      </c>
      <c r="AK26" s="15">
        <v>379</v>
      </c>
      <c r="AL26" s="15">
        <v>331</v>
      </c>
      <c r="AM26" s="12">
        <f t="shared" si="16"/>
        <v>87.335092348284959</v>
      </c>
      <c r="AN26" s="10">
        <f t="shared" si="17"/>
        <v>-48</v>
      </c>
      <c r="AO26" s="16">
        <v>1703</v>
      </c>
      <c r="AP26" s="16">
        <v>1075</v>
      </c>
      <c r="AQ26" s="14">
        <f t="shared" si="25"/>
        <v>63.1</v>
      </c>
      <c r="AR26" s="13">
        <f t="shared" si="18"/>
        <v>-628</v>
      </c>
      <c r="AS26" s="139">
        <v>9176</v>
      </c>
      <c r="AT26" s="15">
        <v>5520</v>
      </c>
      <c r="AU26" s="92">
        <f t="shared" si="19"/>
        <v>60.2</v>
      </c>
      <c r="AV26" s="91">
        <f t="shared" si="20"/>
        <v>-3656</v>
      </c>
      <c r="AW26" s="15">
        <v>1911</v>
      </c>
      <c r="AX26" s="15">
        <v>4132</v>
      </c>
      <c r="AY26" s="92">
        <f t="shared" si="21"/>
        <v>216.2218733647305</v>
      </c>
      <c r="AZ26" s="91">
        <f t="shared" si="22"/>
        <v>2221</v>
      </c>
      <c r="BA26" s="15">
        <v>1457</v>
      </c>
      <c r="BB26" s="15">
        <v>3399</v>
      </c>
      <c r="BC26" s="92">
        <f t="shared" si="26"/>
        <v>233.28757721345229</v>
      </c>
      <c r="BD26" s="91">
        <f t="shared" si="23"/>
        <v>1942</v>
      </c>
      <c r="BE26" s="124">
        <v>3473.7277353689569</v>
      </c>
      <c r="BF26" s="124">
        <v>3742.9268292682927</v>
      </c>
      <c r="BG26" s="125">
        <f t="shared" si="31"/>
        <v>107.74957378375952</v>
      </c>
      <c r="BH26" s="90">
        <v>1983</v>
      </c>
      <c r="BI26" s="90">
        <v>1171</v>
      </c>
      <c r="BJ26" s="92">
        <f t="shared" si="27"/>
        <v>59.051941502773573</v>
      </c>
      <c r="BK26" s="91">
        <f t="shared" si="28"/>
        <v>-812</v>
      </c>
      <c r="BL26" s="86"/>
      <c r="BM26" s="90">
        <v>5633.63</v>
      </c>
      <c r="BN26" s="90">
        <v>6471.86</v>
      </c>
      <c r="BO26" s="87">
        <f t="shared" si="29"/>
        <v>114.9</v>
      </c>
      <c r="BP26" s="86">
        <f t="shared" si="30"/>
        <v>838.22999999999956</v>
      </c>
      <c r="BQ26" s="131"/>
      <c r="BR26" s="131"/>
      <c r="BS26" s="131"/>
    </row>
    <row r="27" spans="1:71" s="101" customFormat="1" ht="16.5" customHeight="1" x14ac:dyDescent="0.25">
      <c r="A27" s="103" t="s">
        <v>135</v>
      </c>
      <c r="B27" s="15">
        <v>1272</v>
      </c>
      <c r="C27" s="56">
        <v>1783</v>
      </c>
      <c r="D27" s="94">
        <f t="shared" si="0"/>
        <v>140.17295597484275</v>
      </c>
      <c r="E27" s="93">
        <f t="shared" si="1"/>
        <v>511</v>
      </c>
      <c r="F27" s="15">
        <v>733</v>
      </c>
      <c r="G27" s="15">
        <v>1290</v>
      </c>
      <c r="H27" s="94">
        <f t="shared" si="2"/>
        <v>175.98908594815825</v>
      </c>
      <c r="I27" s="93">
        <f t="shared" si="3"/>
        <v>557</v>
      </c>
      <c r="J27" s="15">
        <v>1215</v>
      </c>
      <c r="K27" s="15">
        <v>918</v>
      </c>
      <c r="L27" s="11">
        <f t="shared" si="4"/>
        <v>75.555555555555557</v>
      </c>
      <c r="M27" s="10">
        <f t="shared" si="5"/>
        <v>-297</v>
      </c>
      <c r="N27" s="15">
        <v>836</v>
      </c>
      <c r="O27" s="15">
        <v>605</v>
      </c>
      <c r="P27" s="12">
        <f t="shared" si="6"/>
        <v>72.368421052631575</v>
      </c>
      <c r="Q27" s="102">
        <f t="shared" si="7"/>
        <v>-231</v>
      </c>
      <c r="R27" s="11">
        <v>68.8</v>
      </c>
      <c r="S27" s="11">
        <v>65.900000000000006</v>
      </c>
      <c r="T27" s="95">
        <f t="shared" si="24"/>
        <v>-2.8999999999999915</v>
      </c>
      <c r="U27" s="15">
        <v>121</v>
      </c>
      <c r="V27" s="15">
        <v>43</v>
      </c>
      <c r="W27" s="12">
        <f t="shared" si="8"/>
        <v>35.537190082644628</v>
      </c>
      <c r="X27" s="10">
        <f t="shared" si="9"/>
        <v>-78</v>
      </c>
      <c r="Y27" s="15">
        <v>4720</v>
      </c>
      <c r="Z27" s="140">
        <v>2085</v>
      </c>
      <c r="AA27" s="11">
        <f t="shared" si="10"/>
        <v>44.173728813559322</v>
      </c>
      <c r="AB27" s="10">
        <f t="shared" si="11"/>
        <v>-2635</v>
      </c>
      <c r="AC27" s="15">
        <v>1251</v>
      </c>
      <c r="AD27" s="140">
        <v>1466</v>
      </c>
      <c r="AE27" s="11">
        <f t="shared" si="12"/>
        <v>117.18625099920064</v>
      </c>
      <c r="AF27" s="10">
        <f t="shared" si="13"/>
        <v>215</v>
      </c>
      <c r="AG27" s="15">
        <v>1791</v>
      </c>
      <c r="AH27" s="140">
        <v>95</v>
      </c>
      <c r="AI27" s="11">
        <f t="shared" si="14"/>
        <v>5.3042992741485202</v>
      </c>
      <c r="AJ27" s="10">
        <f t="shared" si="15"/>
        <v>-1696</v>
      </c>
      <c r="AK27" s="15">
        <v>315</v>
      </c>
      <c r="AL27" s="15">
        <v>196</v>
      </c>
      <c r="AM27" s="12">
        <f t="shared" si="16"/>
        <v>62.222222222222221</v>
      </c>
      <c r="AN27" s="10">
        <f t="shared" si="17"/>
        <v>-119</v>
      </c>
      <c r="AO27" s="16">
        <v>340</v>
      </c>
      <c r="AP27" s="16">
        <v>301</v>
      </c>
      <c r="AQ27" s="14">
        <f t="shared" si="25"/>
        <v>88.5</v>
      </c>
      <c r="AR27" s="13">
        <f t="shared" si="18"/>
        <v>-39</v>
      </c>
      <c r="AS27" s="139">
        <v>1898</v>
      </c>
      <c r="AT27" s="15">
        <v>1441</v>
      </c>
      <c r="AU27" s="92">
        <f t="shared" si="19"/>
        <v>75.900000000000006</v>
      </c>
      <c r="AV27" s="91">
        <f t="shared" si="20"/>
        <v>-457</v>
      </c>
      <c r="AW27" s="15">
        <v>534</v>
      </c>
      <c r="AX27" s="15">
        <v>1134</v>
      </c>
      <c r="AY27" s="92">
        <f t="shared" si="21"/>
        <v>212.35955056179776</v>
      </c>
      <c r="AZ27" s="91">
        <f t="shared" si="22"/>
        <v>600</v>
      </c>
      <c r="BA27" s="15">
        <v>437</v>
      </c>
      <c r="BB27" s="15">
        <v>940</v>
      </c>
      <c r="BC27" s="92">
        <f t="shared" si="26"/>
        <v>215.1029748283753</v>
      </c>
      <c r="BD27" s="91">
        <f t="shared" si="23"/>
        <v>503</v>
      </c>
      <c r="BE27" s="124">
        <v>2718.5185185185187</v>
      </c>
      <c r="BF27" s="124">
        <v>3343.3300876338849</v>
      </c>
      <c r="BG27" s="125">
        <f t="shared" si="31"/>
        <v>122.983531833944</v>
      </c>
      <c r="BH27" s="90">
        <v>396</v>
      </c>
      <c r="BI27" s="90">
        <v>136</v>
      </c>
      <c r="BJ27" s="92">
        <f t="shared" si="27"/>
        <v>34.343434343434339</v>
      </c>
      <c r="BK27" s="91">
        <f t="shared" si="28"/>
        <v>-260</v>
      </c>
      <c r="BL27" s="86">
        <v>0</v>
      </c>
      <c r="BM27" s="90">
        <v>6266.07</v>
      </c>
      <c r="BN27" s="90">
        <v>6603.26</v>
      </c>
      <c r="BO27" s="87">
        <f t="shared" si="29"/>
        <v>105.4</v>
      </c>
      <c r="BP27" s="86">
        <f t="shared" si="30"/>
        <v>337.19000000000051</v>
      </c>
      <c r="BQ27" s="131"/>
      <c r="BR27" s="131"/>
      <c r="BS27" s="131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</sheetData>
  <mergeCells count="77"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L6:M6"/>
    <mergeCell ref="N6:N7"/>
    <mergeCell ref="O6:O7"/>
    <mergeCell ref="P6:Q6"/>
    <mergeCell ref="U6:U7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Y3:AB5"/>
    <mergeCell ref="U3:X5"/>
    <mergeCell ref="AW3:AZ5"/>
    <mergeCell ref="BA3:BD3"/>
    <mergeCell ref="BA4:BD5"/>
    <mergeCell ref="AS3:AV5"/>
    <mergeCell ref="AC3:AJ3"/>
    <mergeCell ref="J3:M5"/>
    <mergeCell ref="N3:Q5"/>
    <mergeCell ref="F3:I3"/>
    <mergeCell ref="F4:I5"/>
    <mergeCell ref="R3:T5"/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2020-01-14T09:52:18Z</cp:lastPrinted>
  <dcterms:created xsi:type="dcterms:W3CDTF">2017-11-17T08:56:41Z</dcterms:created>
  <dcterms:modified xsi:type="dcterms:W3CDTF">2020-08-12T05:38:39Z</dcterms:modified>
</cp:coreProperties>
</file>