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0 рік\ПОРТАЛ 2020\8 січень-серпень\1.Ситуація на ринку праці та результати діяльності державної служби зайнятості\"/>
    </mc:Choice>
  </mc:AlternateContent>
  <bookViews>
    <workbookView xWindow="0" yWindow="0" windowWidth="20400" windowHeight="7365" tabRatio="573" activeTab="7"/>
  </bookViews>
  <sheets>
    <sheet name="0" sheetId="28" r:id="rId1"/>
    <sheet name="1 " sheetId="7" r:id="rId2"/>
    <sheet name="2 " sheetId="9" r:id="rId3"/>
    <sheet name=" 3 " sheetId="10" r:id="rId4"/>
    <sheet name="4 " sheetId="11" r:id="rId5"/>
    <sheet name="5 " sheetId="12" r:id="rId6"/>
    <sheet name="6" sheetId="27" r:id="rId7"/>
    <sheet name="7" sheetId="1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[4]Sheet3!$A$3</definedName>
    <definedName name="hjj" localSheetId="2">[5]Sheet3!$A$3</definedName>
    <definedName name="hjj" localSheetId="4">[4]Sheet3!$A$3</definedName>
    <definedName name="hjj" localSheetId="5">[4]Sheet3!$A$3</definedName>
    <definedName name="hjj" localSheetId="6">[6]Sheet3!$A$3</definedName>
    <definedName name="hjj">[7]Sheet3!$A$3</definedName>
    <definedName name="hl_0" localSheetId="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_xlnm.Print_Titles" localSheetId="7">'7'!$A:$A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'!$B$1:$F$26</definedName>
    <definedName name="_xlnm.Print_Area" localSheetId="1">'1 '!$A$1:$C$11</definedName>
    <definedName name="_xlnm.Print_Area" localSheetId="2">'2 '!$A$1:$I$11</definedName>
    <definedName name="_xlnm.Print_Area" localSheetId="4">'4 '!$A$1:$F$26</definedName>
    <definedName name="_xlnm.Print_Area" localSheetId="5">'5 '!$A$1:$E$16</definedName>
    <definedName name="_xlnm.Print_Area" localSheetId="6">'6'!$A$1:$E$43</definedName>
    <definedName name="_xlnm.Print_Area" localSheetId="7">'7'!$A$1:$BP$28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[8]Sheet3!$A$2</definedName>
    <definedName name="ц" localSheetId="2">[9]Sheet3!$A$2</definedName>
    <definedName name="ц" localSheetId="4">[8]Sheet3!$A$2</definedName>
    <definedName name="ц" localSheetId="5">[8]Sheet3!$A$2</definedName>
    <definedName name="ц" localSheetId="6">[10]Sheet3!$A$2</definedName>
    <definedName name="ц">[11]Sheet3!$A$2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E10" i="10" l="1"/>
  <c r="E11" i="10"/>
  <c r="E17" i="10"/>
  <c r="E18" i="10"/>
  <c r="D25" i="11"/>
  <c r="D12" i="11"/>
  <c r="D13" i="11"/>
  <c r="D14" i="11"/>
  <c r="D15" i="11"/>
  <c r="D16" i="11"/>
  <c r="D17" i="11"/>
  <c r="D18" i="11"/>
  <c r="D19" i="11"/>
  <c r="D8" i="12" l="1"/>
  <c r="E8" i="12"/>
  <c r="D9" i="12"/>
  <c r="E9" i="12"/>
  <c r="D10" i="12"/>
  <c r="E10" i="12"/>
  <c r="D11" i="12"/>
  <c r="E11" i="12"/>
  <c r="D12" i="12"/>
  <c r="E12" i="12"/>
  <c r="E13" i="12"/>
  <c r="D14" i="12"/>
  <c r="E14" i="12"/>
  <c r="D15" i="12"/>
  <c r="E15" i="12"/>
  <c r="D16" i="12"/>
  <c r="E16" i="12"/>
  <c r="C7" i="11"/>
  <c r="E12" i="10" l="1"/>
  <c r="D11" i="11" l="1"/>
  <c r="D21" i="11" l="1"/>
  <c r="E15" i="10" l="1"/>
  <c r="BL9" i="14" l="1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10" i="14"/>
  <c r="BG9" i="14"/>
  <c r="E13" i="10" l="1"/>
  <c r="E40" i="27" l="1"/>
  <c r="AW9" i="14" l="1"/>
  <c r="E14" i="10"/>
  <c r="D19" i="27" l="1"/>
  <c r="D17" i="27"/>
  <c r="E21" i="10" l="1"/>
  <c r="E22" i="10"/>
  <c r="E9" i="10"/>
  <c r="BO10" i="14" l="1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9" i="14"/>
  <c r="BP10" i="14"/>
  <c r="BP11" i="14"/>
  <c r="BP12" i="14"/>
  <c r="BP13" i="14"/>
  <c r="BP14" i="14"/>
  <c r="BP15" i="14"/>
  <c r="BP16" i="14"/>
  <c r="BP17" i="14"/>
  <c r="BP18" i="14"/>
  <c r="BP19" i="14"/>
  <c r="BP20" i="14"/>
  <c r="BP21" i="14"/>
  <c r="BP22" i="14"/>
  <c r="BP23" i="14"/>
  <c r="BP24" i="14"/>
  <c r="BP25" i="14"/>
  <c r="BP26" i="14"/>
  <c r="BP27" i="14"/>
  <c r="BP9" i="14"/>
  <c r="B7" i="12" l="1"/>
  <c r="C7" i="12"/>
  <c r="B7" i="11"/>
  <c r="E7" i="12" l="1"/>
  <c r="D7" i="12"/>
  <c r="D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7" i="11"/>
  <c r="D9" i="11"/>
  <c r="D10" i="11"/>
  <c r="D22" i="11"/>
  <c r="D23" i="11"/>
  <c r="D24" i="11"/>
  <c r="D8" i="11"/>
  <c r="BK27" i="14" l="1"/>
  <c r="BJ27" i="14"/>
  <c r="BD27" i="14"/>
  <c r="BC27" i="14"/>
  <c r="AZ27" i="14"/>
  <c r="AY27" i="14"/>
  <c r="AV27" i="14"/>
  <c r="AU27" i="14"/>
  <c r="BK26" i="14"/>
  <c r="BJ26" i="14"/>
  <c r="BD26" i="14"/>
  <c r="BC26" i="14"/>
  <c r="AZ26" i="14"/>
  <c r="AY26" i="14"/>
  <c r="AV26" i="14"/>
  <c r="AU26" i="14"/>
  <c r="BK25" i="14"/>
  <c r="BJ25" i="14"/>
  <c r="BD25" i="14"/>
  <c r="BC25" i="14"/>
  <c r="AZ25" i="14"/>
  <c r="AY25" i="14"/>
  <c r="AV25" i="14"/>
  <c r="AU25" i="14"/>
  <c r="BK24" i="14"/>
  <c r="BJ24" i="14"/>
  <c r="BD24" i="14"/>
  <c r="BC24" i="14"/>
  <c r="AZ24" i="14"/>
  <c r="AY24" i="14"/>
  <c r="AV24" i="14"/>
  <c r="AU24" i="14"/>
  <c r="BK23" i="14"/>
  <c r="BJ23" i="14"/>
  <c r="BD23" i="14"/>
  <c r="BC23" i="14"/>
  <c r="AZ23" i="14"/>
  <c r="AY23" i="14"/>
  <c r="AV23" i="14"/>
  <c r="AU23" i="14"/>
  <c r="BK22" i="14"/>
  <c r="BJ22" i="14"/>
  <c r="BD22" i="14"/>
  <c r="BC22" i="14"/>
  <c r="AZ22" i="14"/>
  <c r="AY22" i="14"/>
  <c r="AV22" i="14"/>
  <c r="AU22" i="14"/>
  <c r="BK21" i="14"/>
  <c r="BJ21" i="14"/>
  <c r="BD21" i="14"/>
  <c r="BC21" i="14"/>
  <c r="AZ21" i="14"/>
  <c r="AY21" i="14"/>
  <c r="AV21" i="14"/>
  <c r="AU21" i="14"/>
  <c r="BK20" i="14"/>
  <c r="BJ20" i="14"/>
  <c r="BD20" i="14"/>
  <c r="BC20" i="14"/>
  <c r="AZ20" i="14"/>
  <c r="AY20" i="14"/>
  <c r="AV20" i="14"/>
  <c r="AU20" i="14"/>
  <c r="BK19" i="14"/>
  <c r="BJ19" i="14"/>
  <c r="BD19" i="14"/>
  <c r="BC19" i="14"/>
  <c r="AZ19" i="14"/>
  <c r="AY19" i="14"/>
  <c r="AV19" i="14"/>
  <c r="AU19" i="14"/>
  <c r="BK18" i="14"/>
  <c r="BJ18" i="14"/>
  <c r="BD18" i="14"/>
  <c r="BC18" i="14"/>
  <c r="AZ18" i="14"/>
  <c r="AY18" i="14"/>
  <c r="AV18" i="14"/>
  <c r="AU18" i="14"/>
  <c r="BK17" i="14"/>
  <c r="BJ17" i="14"/>
  <c r="BD17" i="14"/>
  <c r="BC17" i="14"/>
  <c r="AZ17" i="14"/>
  <c r="AY17" i="14"/>
  <c r="AV17" i="14"/>
  <c r="AU17" i="14"/>
  <c r="BK16" i="14"/>
  <c r="BJ16" i="14"/>
  <c r="BD16" i="14"/>
  <c r="BC16" i="14"/>
  <c r="AZ16" i="14"/>
  <c r="AY16" i="14"/>
  <c r="AV16" i="14"/>
  <c r="AU16" i="14"/>
  <c r="BK15" i="14"/>
  <c r="BJ15" i="14"/>
  <c r="BD15" i="14"/>
  <c r="BC15" i="14"/>
  <c r="AZ15" i="14"/>
  <c r="AY15" i="14"/>
  <c r="AV15" i="14"/>
  <c r="AU15" i="14"/>
  <c r="BK14" i="14"/>
  <c r="BJ14" i="14"/>
  <c r="BD14" i="14"/>
  <c r="BC14" i="14"/>
  <c r="AZ14" i="14"/>
  <c r="AY14" i="14"/>
  <c r="AV14" i="14"/>
  <c r="AU14" i="14"/>
  <c r="BK13" i="14"/>
  <c r="BJ13" i="14"/>
  <c r="BD13" i="14"/>
  <c r="BC13" i="14"/>
  <c r="AZ13" i="14"/>
  <c r="AY13" i="14"/>
  <c r="AV13" i="14"/>
  <c r="AU13" i="14"/>
  <c r="BK12" i="14"/>
  <c r="BJ12" i="14"/>
  <c r="BD12" i="14"/>
  <c r="BC12" i="14"/>
  <c r="AZ12" i="14"/>
  <c r="AY12" i="14"/>
  <c r="AV12" i="14"/>
  <c r="AU12" i="14"/>
  <c r="BK11" i="14"/>
  <c r="BJ11" i="14"/>
  <c r="BD11" i="14"/>
  <c r="BC11" i="14"/>
  <c r="AZ11" i="14"/>
  <c r="AY11" i="14"/>
  <c r="AV11" i="14"/>
  <c r="AU11" i="14"/>
  <c r="BK10" i="14"/>
  <c r="BJ10" i="14"/>
  <c r="BD10" i="14"/>
  <c r="BC10" i="14"/>
  <c r="AZ10" i="14"/>
  <c r="AY10" i="14"/>
  <c r="AV10" i="14"/>
  <c r="AU10" i="14"/>
  <c r="BI9" i="14"/>
  <c r="BH9" i="14"/>
  <c r="BB9" i="14"/>
  <c r="BA9" i="14"/>
  <c r="AX9" i="14"/>
  <c r="AT9" i="14"/>
  <c r="AS9" i="14"/>
  <c r="AR27" i="14"/>
  <c r="AQ27" i="14"/>
  <c r="AN27" i="14"/>
  <c r="AM27" i="14"/>
  <c r="AJ27" i="14"/>
  <c r="AI27" i="14"/>
  <c r="AF27" i="14"/>
  <c r="AE27" i="14"/>
  <c r="AB27" i="14"/>
  <c r="AA27" i="14"/>
  <c r="X27" i="14"/>
  <c r="W27" i="14"/>
  <c r="T27" i="14"/>
  <c r="Q27" i="14"/>
  <c r="P27" i="14"/>
  <c r="M27" i="14"/>
  <c r="L27" i="14"/>
  <c r="I27" i="14"/>
  <c r="H27" i="14"/>
  <c r="E27" i="14"/>
  <c r="D27" i="14"/>
  <c r="AR26" i="14"/>
  <c r="AQ26" i="14"/>
  <c r="AN26" i="14"/>
  <c r="AM26" i="14"/>
  <c r="AJ26" i="14"/>
  <c r="AI26" i="14"/>
  <c r="AF26" i="14"/>
  <c r="AE26" i="14"/>
  <c r="AB26" i="14"/>
  <c r="AA26" i="14"/>
  <c r="X26" i="14"/>
  <c r="W26" i="14"/>
  <c r="T26" i="14"/>
  <c r="Q26" i="14"/>
  <c r="P26" i="14"/>
  <c r="M26" i="14"/>
  <c r="L26" i="14"/>
  <c r="I26" i="14"/>
  <c r="H26" i="14"/>
  <c r="E26" i="14"/>
  <c r="D26" i="14"/>
  <c r="AR25" i="14"/>
  <c r="AQ25" i="14"/>
  <c r="AN25" i="14"/>
  <c r="AM25" i="14"/>
  <c r="AJ25" i="14"/>
  <c r="AI25" i="14"/>
  <c r="AF25" i="14"/>
  <c r="AE25" i="14"/>
  <c r="AB25" i="14"/>
  <c r="AA25" i="14"/>
  <c r="X25" i="14"/>
  <c r="W25" i="14"/>
  <c r="T25" i="14"/>
  <c r="Q25" i="14"/>
  <c r="P25" i="14"/>
  <c r="M25" i="14"/>
  <c r="L25" i="14"/>
  <c r="I25" i="14"/>
  <c r="H25" i="14"/>
  <c r="E25" i="14"/>
  <c r="D25" i="14"/>
  <c r="AR24" i="14"/>
  <c r="AQ24" i="14"/>
  <c r="AN24" i="14"/>
  <c r="AM24" i="14"/>
  <c r="AJ24" i="14"/>
  <c r="AI24" i="14"/>
  <c r="AF24" i="14"/>
  <c r="AE24" i="14"/>
  <c r="AB24" i="14"/>
  <c r="AA24" i="14"/>
  <c r="X24" i="14"/>
  <c r="W24" i="14"/>
  <c r="T24" i="14"/>
  <c r="Q24" i="14"/>
  <c r="P24" i="14"/>
  <c r="M24" i="14"/>
  <c r="L24" i="14"/>
  <c r="I24" i="14"/>
  <c r="H24" i="14"/>
  <c r="E24" i="14"/>
  <c r="D24" i="14"/>
  <c r="AR23" i="14"/>
  <c r="AQ23" i="14"/>
  <c r="AN23" i="14"/>
  <c r="AM23" i="14"/>
  <c r="AJ23" i="14"/>
  <c r="AI23" i="14"/>
  <c r="AF23" i="14"/>
  <c r="AE23" i="14"/>
  <c r="AB23" i="14"/>
  <c r="AA23" i="14"/>
  <c r="X23" i="14"/>
  <c r="W23" i="14"/>
  <c r="T23" i="14"/>
  <c r="Q23" i="14"/>
  <c r="P23" i="14"/>
  <c r="M23" i="14"/>
  <c r="L23" i="14"/>
  <c r="I23" i="14"/>
  <c r="H23" i="14"/>
  <c r="E23" i="14"/>
  <c r="D23" i="14"/>
  <c r="AR22" i="14"/>
  <c r="AQ22" i="14"/>
  <c r="AN22" i="14"/>
  <c r="AM22" i="14"/>
  <c r="AJ22" i="14"/>
  <c r="AI22" i="14"/>
  <c r="AF22" i="14"/>
  <c r="AE22" i="14"/>
  <c r="AB22" i="14"/>
  <c r="AA22" i="14"/>
  <c r="X22" i="14"/>
  <c r="W22" i="14"/>
  <c r="T22" i="14"/>
  <c r="Q22" i="14"/>
  <c r="P22" i="14"/>
  <c r="M22" i="14"/>
  <c r="L22" i="14"/>
  <c r="I22" i="14"/>
  <c r="H22" i="14"/>
  <c r="E22" i="14"/>
  <c r="D22" i="14"/>
  <c r="AR21" i="14"/>
  <c r="AQ21" i="14"/>
  <c r="AN21" i="14"/>
  <c r="AM21" i="14"/>
  <c r="AJ21" i="14"/>
  <c r="AI21" i="14"/>
  <c r="AF21" i="14"/>
  <c r="AE21" i="14"/>
  <c r="AB21" i="14"/>
  <c r="AA21" i="14"/>
  <c r="X21" i="14"/>
  <c r="W21" i="14"/>
  <c r="T21" i="14"/>
  <c r="Q21" i="14"/>
  <c r="P21" i="14"/>
  <c r="M21" i="14"/>
  <c r="L21" i="14"/>
  <c r="I21" i="14"/>
  <c r="H21" i="14"/>
  <c r="E21" i="14"/>
  <c r="D21" i="14"/>
  <c r="AR20" i="14"/>
  <c r="AQ20" i="14"/>
  <c r="AN20" i="14"/>
  <c r="AM20" i="14"/>
  <c r="AJ20" i="14"/>
  <c r="AI20" i="14"/>
  <c r="AF20" i="14"/>
  <c r="AE20" i="14"/>
  <c r="AB20" i="14"/>
  <c r="AA20" i="14"/>
  <c r="X20" i="14"/>
  <c r="W20" i="14"/>
  <c r="T20" i="14"/>
  <c r="Q20" i="14"/>
  <c r="P20" i="14"/>
  <c r="M20" i="14"/>
  <c r="L20" i="14"/>
  <c r="I20" i="14"/>
  <c r="H20" i="14"/>
  <c r="E20" i="14"/>
  <c r="D20" i="14"/>
  <c r="AR19" i="14"/>
  <c r="AQ19" i="14"/>
  <c r="AN19" i="14"/>
  <c r="AM19" i="14"/>
  <c r="AJ19" i="14"/>
  <c r="AI19" i="14"/>
  <c r="AF19" i="14"/>
  <c r="AE19" i="14"/>
  <c r="AB19" i="14"/>
  <c r="AA19" i="14"/>
  <c r="X19" i="14"/>
  <c r="W19" i="14"/>
  <c r="T19" i="14"/>
  <c r="Q19" i="14"/>
  <c r="P19" i="14"/>
  <c r="M19" i="14"/>
  <c r="L19" i="14"/>
  <c r="I19" i="14"/>
  <c r="H19" i="14"/>
  <c r="E19" i="14"/>
  <c r="D19" i="14"/>
  <c r="AR18" i="14"/>
  <c r="AQ18" i="14"/>
  <c r="AN18" i="14"/>
  <c r="AM18" i="14"/>
  <c r="AJ18" i="14"/>
  <c r="AI18" i="14"/>
  <c r="AF18" i="14"/>
  <c r="AE18" i="14"/>
  <c r="AB18" i="14"/>
  <c r="AA18" i="14"/>
  <c r="X18" i="14"/>
  <c r="W18" i="14"/>
  <c r="T18" i="14"/>
  <c r="Q18" i="14"/>
  <c r="P18" i="14"/>
  <c r="M18" i="14"/>
  <c r="L18" i="14"/>
  <c r="I18" i="14"/>
  <c r="H18" i="14"/>
  <c r="E18" i="14"/>
  <c r="D18" i="14"/>
  <c r="AR17" i="14"/>
  <c r="AQ17" i="14"/>
  <c r="AN17" i="14"/>
  <c r="AM17" i="14"/>
  <c r="AJ17" i="14"/>
  <c r="AI17" i="14"/>
  <c r="AF17" i="14"/>
  <c r="AE17" i="14"/>
  <c r="AB17" i="14"/>
  <c r="AA17" i="14"/>
  <c r="X17" i="14"/>
  <c r="W17" i="14"/>
  <c r="T17" i="14"/>
  <c r="Q17" i="14"/>
  <c r="P17" i="14"/>
  <c r="M17" i="14"/>
  <c r="L17" i="14"/>
  <c r="I17" i="14"/>
  <c r="H17" i="14"/>
  <c r="E17" i="14"/>
  <c r="D17" i="14"/>
  <c r="AR16" i="14"/>
  <c r="AQ16" i="14"/>
  <c r="AN16" i="14"/>
  <c r="AM16" i="14"/>
  <c r="AJ16" i="14"/>
  <c r="AI16" i="14"/>
  <c r="AF16" i="14"/>
  <c r="AE16" i="14"/>
  <c r="AB16" i="14"/>
  <c r="AA16" i="14"/>
  <c r="X16" i="14"/>
  <c r="W16" i="14"/>
  <c r="T16" i="14"/>
  <c r="Q16" i="14"/>
  <c r="P16" i="14"/>
  <c r="M16" i="14"/>
  <c r="L16" i="14"/>
  <c r="I16" i="14"/>
  <c r="H16" i="14"/>
  <c r="E16" i="14"/>
  <c r="D16" i="14"/>
  <c r="AR15" i="14"/>
  <c r="AQ15" i="14"/>
  <c r="AN15" i="14"/>
  <c r="AM15" i="14"/>
  <c r="AJ15" i="14"/>
  <c r="AI15" i="14"/>
  <c r="AF15" i="14"/>
  <c r="AE15" i="14"/>
  <c r="AB15" i="14"/>
  <c r="AA15" i="14"/>
  <c r="X15" i="14"/>
  <c r="W15" i="14"/>
  <c r="T15" i="14"/>
  <c r="Q15" i="14"/>
  <c r="P15" i="14"/>
  <c r="M15" i="14"/>
  <c r="L15" i="14"/>
  <c r="I15" i="14"/>
  <c r="H15" i="14"/>
  <c r="E15" i="14"/>
  <c r="D15" i="14"/>
  <c r="AR14" i="14"/>
  <c r="AQ14" i="14"/>
  <c r="AN14" i="14"/>
  <c r="AM14" i="14"/>
  <c r="AJ14" i="14"/>
  <c r="AI14" i="14"/>
  <c r="AF14" i="14"/>
  <c r="AE14" i="14"/>
  <c r="AB14" i="14"/>
  <c r="AA14" i="14"/>
  <c r="X14" i="14"/>
  <c r="W14" i="14"/>
  <c r="T14" i="14"/>
  <c r="Q14" i="14"/>
  <c r="P14" i="14"/>
  <c r="M14" i="14"/>
  <c r="L14" i="14"/>
  <c r="I14" i="14"/>
  <c r="H14" i="14"/>
  <c r="E14" i="14"/>
  <c r="D14" i="14"/>
  <c r="AR13" i="14"/>
  <c r="AQ13" i="14"/>
  <c r="AN13" i="14"/>
  <c r="AM13" i="14"/>
  <c r="AJ13" i="14"/>
  <c r="AI13" i="14"/>
  <c r="AF13" i="14"/>
  <c r="AE13" i="14"/>
  <c r="AB13" i="14"/>
  <c r="AA13" i="14"/>
  <c r="X13" i="14"/>
  <c r="W13" i="14"/>
  <c r="T13" i="14"/>
  <c r="Q13" i="14"/>
  <c r="P13" i="14"/>
  <c r="M13" i="14"/>
  <c r="L13" i="14"/>
  <c r="I13" i="14"/>
  <c r="H13" i="14"/>
  <c r="E13" i="14"/>
  <c r="D13" i="14"/>
  <c r="AR12" i="14"/>
  <c r="AQ12" i="14"/>
  <c r="AN12" i="14"/>
  <c r="AM12" i="14"/>
  <c r="AJ12" i="14"/>
  <c r="AI12" i="14"/>
  <c r="AF12" i="14"/>
  <c r="AE12" i="14"/>
  <c r="AB12" i="14"/>
  <c r="AA12" i="14"/>
  <c r="X12" i="14"/>
  <c r="W12" i="14"/>
  <c r="T12" i="14"/>
  <c r="Q12" i="14"/>
  <c r="P12" i="14"/>
  <c r="M12" i="14"/>
  <c r="L12" i="14"/>
  <c r="I12" i="14"/>
  <c r="H12" i="14"/>
  <c r="E12" i="14"/>
  <c r="D12" i="14"/>
  <c r="AR11" i="14"/>
  <c r="AQ11" i="14"/>
  <c r="AN11" i="14"/>
  <c r="AM11" i="14"/>
  <c r="AJ11" i="14"/>
  <c r="AI11" i="14"/>
  <c r="AF11" i="14"/>
  <c r="AE11" i="14"/>
  <c r="AB11" i="14"/>
  <c r="AA11" i="14"/>
  <c r="X11" i="14"/>
  <c r="W11" i="14"/>
  <c r="T11" i="14"/>
  <c r="Q11" i="14"/>
  <c r="P11" i="14"/>
  <c r="M11" i="14"/>
  <c r="L11" i="14"/>
  <c r="I11" i="14"/>
  <c r="H11" i="14"/>
  <c r="E11" i="14"/>
  <c r="D11" i="14"/>
  <c r="AR10" i="14"/>
  <c r="AQ10" i="14"/>
  <c r="AN10" i="14"/>
  <c r="AM10" i="14"/>
  <c r="AJ10" i="14"/>
  <c r="AI10" i="14"/>
  <c r="AF10" i="14"/>
  <c r="AE10" i="14"/>
  <c r="AB10" i="14"/>
  <c r="AA10" i="14"/>
  <c r="X10" i="14"/>
  <c r="W10" i="14"/>
  <c r="T10" i="14"/>
  <c r="Q10" i="14"/>
  <c r="P10" i="14"/>
  <c r="M10" i="14"/>
  <c r="L10" i="14"/>
  <c r="I10" i="14"/>
  <c r="H10" i="14"/>
  <c r="E10" i="14"/>
  <c r="D10" i="14"/>
  <c r="AP9" i="14"/>
  <c r="AO9" i="14"/>
  <c r="AL9" i="14"/>
  <c r="AK9" i="14"/>
  <c r="AH9" i="14"/>
  <c r="AG9" i="14"/>
  <c r="AD9" i="14"/>
  <c r="AC9" i="14"/>
  <c r="Z9" i="14"/>
  <c r="Y9" i="14"/>
  <c r="V9" i="14"/>
  <c r="U9" i="14"/>
  <c r="T9" i="14"/>
  <c r="O9" i="14"/>
  <c r="N9" i="14"/>
  <c r="K9" i="14"/>
  <c r="J9" i="14"/>
  <c r="G9" i="14"/>
  <c r="F9" i="14"/>
  <c r="C9" i="14"/>
  <c r="B9" i="14"/>
  <c r="X9" i="14" l="1"/>
  <c r="AN9" i="14"/>
  <c r="AR9" i="14"/>
  <c r="AV9" i="14"/>
  <c r="BD9" i="14"/>
  <c r="BC9" i="14"/>
  <c r="BJ9" i="14"/>
  <c r="AJ9" i="14"/>
  <c r="AF9" i="14"/>
  <c r="AB9" i="14"/>
  <c r="AZ9" i="14"/>
  <c r="D9" i="14"/>
  <c r="H9" i="14"/>
  <c r="L9" i="14"/>
  <c r="P9" i="14"/>
  <c r="AU9" i="14"/>
  <c r="AY9" i="14"/>
  <c r="BK9" i="14"/>
  <c r="E9" i="14"/>
  <c r="I9" i="14"/>
  <c r="M9" i="14"/>
  <c r="Q9" i="14"/>
  <c r="W9" i="14"/>
  <c r="AA9" i="14"/>
  <c r="AE9" i="14"/>
  <c r="AI9" i="14"/>
  <c r="AM9" i="14"/>
  <c r="AQ9" i="14"/>
  <c r="D6" i="27" l="1"/>
  <c r="C8" i="10"/>
  <c r="F26" i="10"/>
  <c r="E26" i="10"/>
  <c r="F25" i="10"/>
  <c r="E25" i="10"/>
  <c r="F24" i="10"/>
  <c r="E24" i="10"/>
  <c r="F23" i="10"/>
  <c r="E23" i="10"/>
  <c r="F22" i="10"/>
  <c r="F21" i="10"/>
  <c r="F20" i="10"/>
  <c r="E20" i="10"/>
  <c r="F19" i="10"/>
  <c r="E19" i="10"/>
  <c r="F18" i="10"/>
  <c r="F17" i="10"/>
  <c r="F16" i="10"/>
  <c r="E16" i="10"/>
  <c r="F15" i="10"/>
  <c r="F14" i="10"/>
  <c r="F13" i="10"/>
  <c r="F12" i="10"/>
  <c r="F11" i="10"/>
  <c r="F10" i="10"/>
  <c r="F9" i="10"/>
  <c r="D8" i="10"/>
  <c r="E8" i="10" l="1"/>
  <c r="F8" i="10"/>
  <c r="D42" i="27" l="1"/>
  <c r="D40" i="27"/>
  <c r="D39" i="27"/>
  <c r="E38" i="27"/>
  <c r="D38" i="27"/>
  <c r="E37" i="27"/>
  <c r="D37" i="27"/>
  <c r="E31" i="27"/>
  <c r="D31" i="27"/>
  <c r="E30" i="27"/>
  <c r="D30" i="27"/>
  <c r="E29" i="27"/>
  <c r="D29" i="27"/>
  <c r="E28" i="27"/>
  <c r="D28" i="27"/>
  <c r="E25" i="27"/>
  <c r="D25" i="27"/>
  <c r="E24" i="27"/>
  <c r="D24" i="27"/>
  <c r="E23" i="27"/>
  <c r="D23" i="27"/>
  <c r="E22" i="27"/>
  <c r="D22" i="27"/>
  <c r="E21" i="27"/>
  <c r="D21" i="27"/>
  <c r="E20" i="27"/>
  <c r="D20" i="27"/>
  <c r="E19" i="27"/>
  <c r="E17" i="27"/>
  <c r="E15" i="27"/>
  <c r="D15" i="27"/>
  <c r="E13" i="27"/>
  <c r="D13" i="27"/>
  <c r="E12" i="27"/>
  <c r="D12" i="27"/>
  <c r="E11" i="27"/>
  <c r="D11" i="27"/>
  <c r="E9" i="27"/>
  <c r="D9" i="27"/>
  <c r="E8" i="27"/>
  <c r="D8" i="27"/>
  <c r="E7" i="27"/>
  <c r="D7" i="27"/>
  <c r="E6" i="27"/>
</calcChain>
</file>

<file path=xl/sharedStrings.xml><?xml version="1.0" encoding="utf-8"?>
<sst xmlns="http://schemas.openxmlformats.org/spreadsheetml/2006/main" count="282" uniqueCount="180">
  <si>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</si>
  <si>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</si>
  <si>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</si>
  <si>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</si>
  <si>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</si>
  <si>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</si>
  <si>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</si>
  <si>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</si>
  <si>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</si>
  <si>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</si>
  <si>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</si>
  <si>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</si>
  <si>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Волинська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</si>
  <si>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</si>
  <si>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</si>
  <si>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</si>
  <si>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</si>
  <si>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</si>
  <si>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</si>
  <si>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</si>
  <si>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</si>
  <si>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</si>
  <si>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</si>
  <si>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</si>
  <si>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</si>
  <si>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</si>
  <si>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</si>
  <si>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</si>
  <si>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</si>
  <si>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</si>
  <si>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</si>
  <si>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</si>
  <si>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</si>
  <si>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</si>
  <si>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</si>
  <si>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</si>
  <si>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</si>
  <si>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</si>
  <si>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</si>
  <si>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</si>
  <si>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</si>
  <si>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</si>
  <si>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</si>
  <si>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</si>
  <si>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</si>
  <si>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</si>
  <si>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</si>
  <si>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</si>
  <si>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</si>
  <si>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</si>
  <si>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</si>
  <si>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</si>
  <si>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Рівень зайнятості, %</t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</si>
  <si>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</si>
  <si>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</si>
  <si>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</si>
  <si>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</si>
  <si>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</si>
  <si>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</si>
  <si>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</si>
  <si>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</si>
  <si>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</si>
  <si>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</si>
  <si>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</si>
  <si>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Станом на дату:</t>
  </si>
  <si>
    <t>за формою 3-ПН</t>
  </si>
  <si>
    <t>з інших джерел</t>
  </si>
  <si>
    <t>х</t>
  </si>
  <si>
    <t>з них:</t>
  </si>
  <si>
    <t>у т.ч.</t>
  </si>
  <si>
    <t>Питома вага працевлашто-           ваних до набуття статусу безробітного,%</t>
  </si>
  <si>
    <t>різ-ниця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</si>
  <si>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  <charset val="204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</si>
  <si>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  <charset val="204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</si>
  <si>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</si>
  <si>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</si>
  <si>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</si>
  <si>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отримують допомогу                             по безробіттю,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</si>
  <si>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</si>
  <si>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  <charset val="204"/>
      </rPr>
      <t>грн.</t>
    </r>
  </si>
  <si>
    <t>2019 р.</t>
  </si>
  <si>
    <r>
      <t xml:space="preserve">Мали статус                         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</si>
  <si>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  <charset val="204"/>
      </rPr>
      <t>осіб</t>
    </r>
  </si>
  <si>
    <t>Мали статус безробітного, тис. осіб</t>
  </si>
  <si>
    <t xml:space="preserve">     у т.ч. зареєстровано з початку року</t>
  </si>
  <si>
    <t>Всього отримали роботу (у т.ч. до набуття статусу безробітного), тис. осіб</t>
  </si>
  <si>
    <t xml:space="preserve">   Працевлаштовано до набуття статусу, тис. осіб</t>
  </si>
  <si>
    <t xml:space="preserve">   Питома вага працевлаштованих до набуття статусу                                    безробітного, %</t>
  </si>
  <si>
    <t>Працевлаштовано безробітних за направленням служби зайнятості, тис. осіб</t>
  </si>
  <si>
    <t xml:space="preserve"> Рівень працевлаштування безробітних,%</t>
  </si>
  <si>
    <t>Проходили професійне навчання безробітні, тис. осіб</t>
  </si>
  <si>
    <t>Рівень працевлаштування після закінчення профнавчання, %</t>
  </si>
  <si>
    <t xml:space="preserve">  з них в ЦПТО,  тис. осіб</t>
  </si>
  <si>
    <t>рівень працевлаштування після закінчення навчання в ЦПТО, %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</si>
  <si>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</si>
  <si>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</si>
  <si>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 xml:space="preserve">   Безробітних, тис. осіб</t>
  </si>
  <si>
    <t>Кількість осіб, охоплених профорієнтаційними послугами,          тис. осіб</t>
  </si>
  <si>
    <t>Отримували допомогу по безробіттю, тис. осіб</t>
  </si>
  <si>
    <t>Кількість довготривалих безробітних, тис.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</si>
  <si>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</si>
  <si>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</si>
  <si>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 тис. одиниць</t>
  </si>
  <si>
    <t>Кількість вакансій, тис. одиниць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</si>
  <si>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</si>
  <si>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</si>
  <si>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</si>
  <si>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Кількість вакансій по формі 3-ПН, тис. одиниць</t>
  </si>
  <si>
    <t>Пропозиції роботи, отримані з інших джерел,                               тис. одиниць</t>
  </si>
  <si>
    <t>Середній розмір заробітної плати у вакансіях, грн.</t>
  </si>
  <si>
    <t>Кількість претендентів на одну вакансію, особи</t>
  </si>
  <si>
    <t>Рівень участі населення в робочій силі, (%)</t>
  </si>
  <si>
    <t>Робоча сила, (тис. осіб)</t>
  </si>
  <si>
    <t xml:space="preserve"> 2019 р.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</si>
  <si>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</si>
  <si>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  <charset val="204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</si>
  <si>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  <charset val="204"/>
      </rPr>
      <t>, тис.осіб</t>
    </r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</si>
  <si>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</si>
  <si>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</si>
  <si>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</si>
  <si>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</si>
  <si>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</si>
  <si>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</si>
  <si>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</si>
  <si>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</si>
  <si>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</si>
  <si>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</si>
  <si>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</si>
  <si>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</si>
  <si>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</si>
  <si>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</si>
  <si>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</si>
  <si>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</si>
  <si>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</si>
  <si>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</si>
  <si>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</si>
  <si>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 xml:space="preserve">  - шляхом одноразової виплати допомоги по безробіттю, осіб</t>
  </si>
  <si>
    <t>Надання послуг Волинською обласною службою зайнятості</t>
  </si>
  <si>
    <t>Показники діяльності Волинської обласної служби зайнятості</t>
  </si>
  <si>
    <t>(за даними Головного управління статистики у Волинській області)</t>
  </si>
  <si>
    <t>За даними Головного управління статистики у Волинській області</t>
  </si>
  <si>
    <t xml:space="preserve">  - з компенсацією витрат роботодавцю єдиного внеску, осіб</t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</si>
  <si>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10,6%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</si>
  <si>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10,6%</t>
    </r>
  </si>
  <si>
    <t>2020 р.</t>
  </si>
  <si>
    <t>Середній розмір допомоги по безробіттю, у березні, грн.</t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</si>
  <si>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383,9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</si>
  <si>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382,6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</si>
  <si>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372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</si>
  <si>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46,5%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</si>
  <si>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51,4%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</si>
  <si>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59,3%</t>
    </r>
  </si>
  <si>
    <r>
      <t>15 років і старше -</t>
    </r>
    <r>
      <rPr>
        <b/>
        <sz val="14"/>
        <color theme="1"/>
        <rFont val="Times New Roman"/>
        <family val="1"/>
        <charset val="204"/>
      </rPr>
      <t xml:space="preserve"> 45,6 тис. осіб</t>
    </r>
  </si>
  <si>
    <r>
      <t>15-70 років -</t>
    </r>
    <r>
      <rPr>
        <b/>
        <sz val="14"/>
        <color theme="1"/>
        <rFont val="Times New Roman"/>
        <family val="1"/>
        <charset val="204"/>
      </rPr>
      <t xml:space="preserve"> 45,6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</si>
  <si>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45,6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</si>
  <si>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10,9%</t>
    </r>
  </si>
  <si>
    <t>Показники робочої сили за I квартал 2020 року</t>
  </si>
  <si>
    <t>Робоча сила у віці 15-70 років у середньому                                   за І квартал 2019 -2020 рр.                                                                                                                                                   за місцем проживання та статтю</t>
  </si>
  <si>
    <t xml:space="preserve"> 2020 р.</t>
  </si>
  <si>
    <t xml:space="preserve">Робоча сила віком 15-70 років за І квартал 2019 -2020 рр.  </t>
  </si>
  <si>
    <t xml:space="preserve">    +0,4 в.п.</t>
  </si>
  <si>
    <t>січень-серпень 2019 р.</t>
  </si>
  <si>
    <t xml:space="preserve">  січень-серпень 2020 р.</t>
  </si>
  <si>
    <t xml:space="preserve"> січень-серпень 2019 р.</t>
  </si>
  <si>
    <t xml:space="preserve"> січень-серпень 2020 р.</t>
  </si>
  <si>
    <t>січень-серпень 2020 р.</t>
  </si>
  <si>
    <r>
      <t xml:space="preserve">Середній розмір допомоги по безробіттю у </t>
    </r>
    <r>
      <rPr>
        <sz val="11"/>
        <color rgb="FFFF0000"/>
        <rFont val="Times New Roman"/>
        <family val="1"/>
        <charset val="204"/>
      </rPr>
      <t>СЕРПНІ</t>
    </r>
    <r>
      <rPr>
        <sz val="11"/>
        <rFont val="Times New Roman"/>
        <family val="1"/>
        <charset val="204"/>
      </rPr>
      <t xml:space="preserve">, </t>
    </r>
    <r>
      <rPr>
        <i/>
        <sz val="11"/>
        <rFont val="Times New Roman"/>
        <family val="1"/>
        <charset val="204"/>
      </rPr>
      <t>грн.</t>
    </r>
  </si>
  <si>
    <t>у  січні-серпні 2019 - 2020 рр.</t>
  </si>
  <si>
    <t>у січні-серпні 2019-2020 рр.</t>
  </si>
  <si>
    <t xml:space="preserve">    -8,1 в.п.</t>
  </si>
  <si>
    <t xml:space="preserve">    - 13,1 в.п.</t>
  </si>
  <si>
    <t xml:space="preserve">    -17,7 в.п.</t>
  </si>
  <si>
    <t xml:space="preserve">     -33,4 в.п.</t>
  </si>
  <si>
    <t>- 0,8 в.п.</t>
  </si>
  <si>
    <t xml:space="preserve"> -4,0 в.п.</t>
  </si>
  <si>
    <t>на 01.09.2019</t>
  </si>
  <si>
    <t>на 01.09.2020</t>
  </si>
  <si>
    <t xml:space="preserve">  +379 грн.</t>
  </si>
  <si>
    <t xml:space="preserve"> + 303 грн.</t>
  </si>
  <si>
    <t xml:space="preserve"> +3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</si>
</sst>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1"/>
      <color indexed="8"/>
      <name val="Calibri"/>
      <family val="2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 Cyr"/>
      <family val="1"/>
      <charset val="204"/>
    </font>
    <font>
      <sz val="10"/>
      <name val="Helv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0.5"/>
      <color theme="1" tint="4.9989318521683403E-2"/>
      <name val="Times New Roman"/>
      <family val="1"/>
      <charset val="204"/>
    </font>
    <font>
      <sz val="10.5"/>
      <color indexed="9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sz val="20"/>
      <name val="Times New Roman CYR"/>
      <charset val="204"/>
    </font>
    <font>
      <sz val="20"/>
      <name val="Times New Roman"/>
      <family val="1"/>
      <charset val="204"/>
    </font>
    <font>
      <b/>
      <sz val="20"/>
      <name val="Times New Roman Cyr"/>
      <charset val="204"/>
    </font>
    <font>
      <b/>
      <sz val="2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7" fillId="0" borderId="0"/>
    <xf numFmtId="0" fontId="1" fillId="0" borderId="0"/>
    <xf numFmtId="0" fontId="17" fillId="0" borderId="0"/>
    <xf numFmtId="0" fontId="44" fillId="0" borderId="0"/>
    <xf numFmtId="0" fontId="5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6" fillId="0" borderId="0"/>
    <xf numFmtId="0" fontId="49" fillId="0" borderId="0"/>
    <xf numFmtId="0" fontId="33" fillId="0" borderId="0"/>
    <xf numFmtId="0" fontId="8" fillId="0" borderId="0"/>
    <xf numFmtId="0" fontId="1" fillId="0" borderId="0"/>
  </cellStyleXfs>
  <cellXfs count="324">
    <xf numFmtId="0" fontId="0" fillId="0" borderId="0" xfId="0"/>
    <xf numFmtId="1" fontId="2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Alignment="1" applyProtection="1">
      <alignment horizontal="center"/>
      <protection locked="0"/>
    </xf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Alignment="1" applyProtection="1">
      <protection locked="0"/>
    </xf>
    <xf numFmtId="1" fontId="6" fillId="0" borderId="0" xfId="10" applyNumberFormat="1" applyFont="1" applyFill="1" applyAlignment="1" applyProtection="1">
      <alignment horizontal="right"/>
      <protection locked="0"/>
    </xf>
    <xf numFmtId="1" fontId="2" fillId="0" borderId="1" xfId="10" applyNumberFormat="1" applyFont="1" applyFill="1" applyBorder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3" fillId="0" borderId="0" xfId="10" applyNumberFormat="1" applyFont="1" applyFill="1" applyProtection="1">
      <protection locked="0"/>
    </xf>
    <xf numFmtId="3" fontId="14" fillId="0" borderId="2" xfId="10" applyNumberFormat="1" applyFont="1" applyFill="1" applyBorder="1" applyAlignment="1" applyProtection="1">
      <alignment horizontal="center" vertical="center"/>
      <protection locked="0"/>
    </xf>
    <xf numFmtId="164" fontId="14" fillId="0" borderId="2" xfId="10" applyNumberFormat="1" applyFont="1" applyFill="1" applyBorder="1" applyAlignment="1" applyProtection="1">
      <alignment horizontal="center" vertical="center"/>
      <protection locked="0"/>
    </xf>
    <xf numFmtId="165" fontId="14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5" fillId="0" borderId="2" xfId="10" applyNumberFormat="1" applyFont="1" applyFill="1" applyBorder="1" applyAlignment="1" applyProtection="1">
      <alignment horizontal="center" vertical="center"/>
      <protection locked="0"/>
    </xf>
    <xf numFmtId="3" fontId="15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8" fillId="0" borderId="0" xfId="10" applyNumberFormat="1" applyFont="1" applyFill="1" applyBorder="1" applyProtection="1">
      <protection locked="0"/>
    </xf>
    <xf numFmtId="0" fontId="21" fillId="0" borderId="0" xfId="15" applyFont="1" applyFill="1"/>
    <xf numFmtId="0" fontId="23" fillId="0" borderId="0" xfId="15" applyFont="1" applyFill="1" applyBorder="1" applyAlignment="1">
      <alignment horizontal="center"/>
    </xf>
    <xf numFmtId="0" fontId="23" fillId="0" borderId="0" xfId="15" applyFont="1" applyFill="1"/>
    <xf numFmtId="0" fontId="25" fillId="0" borderId="0" xfId="15" applyFont="1" applyFill="1" applyAlignment="1">
      <alignment vertical="center"/>
    </xf>
    <xf numFmtId="0" fontId="27" fillId="0" borderId="0" xfId="15" applyFont="1" applyFill="1"/>
    <xf numFmtId="0" fontId="27" fillId="0" borderId="0" xfId="15" applyFont="1" applyFill="1" applyAlignment="1">
      <alignment vertical="center"/>
    </xf>
    <xf numFmtId="0" fontId="27" fillId="0" borderId="0" xfId="15" applyFont="1" applyFill="1" applyAlignment="1">
      <alignment wrapText="1"/>
    </xf>
    <xf numFmtId="3" fontId="31" fillId="0" borderId="2" xfId="15" applyNumberFormat="1" applyFont="1" applyFill="1" applyBorder="1" applyAlignment="1">
      <alignment horizontal="center" vertical="center"/>
    </xf>
    <xf numFmtId="0" fontId="23" fillId="0" borderId="0" xfId="15" applyFont="1" applyFill="1" applyAlignment="1">
      <alignment vertical="center"/>
    </xf>
    <xf numFmtId="3" fontId="32" fillId="0" borderId="0" xfId="15" applyNumberFormat="1" applyFont="1" applyFill="1" applyAlignment="1">
      <alignment horizontal="center" vertical="center"/>
    </xf>
    <xf numFmtId="0" fontId="38" fillId="0" borderId="0" xfId="6" applyFont="1"/>
    <xf numFmtId="0" fontId="39" fillId="0" borderId="0" xfId="14" applyFont="1" applyFill="1" applyBorder="1" applyAlignment="1">
      <alignment horizontal="left"/>
    </xf>
    <xf numFmtId="0" fontId="27" fillId="0" borderId="0" xfId="6" applyFont="1"/>
    <xf numFmtId="0" fontId="43" fillId="0" borderId="0" xfId="6" applyFont="1"/>
    <xf numFmtId="0" fontId="42" fillId="0" borderId="0" xfId="6" applyFont="1"/>
    <xf numFmtId="0" fontId="30" fillId="0" borderId="0" xfId="6" applyFont="1" applyFill="1" applyAlignment="1"/>
    <xf numFmtId="0" fontId="27" fillId="0" borderId="0" xfId="6" applyFont="1" applyFill="1" applyAlignment="1"/>
    <xf numFmtId="0" fontId="17" fillId="0" borderId="0" xfId="6" applyFill="1"/>
    <xf numFmtId="0" fontId="27" fillId="0" borderId="0" xfId="6" applyFont="1" applyFill="1" applyAlignment="1">
      <alignment horizontal="center" vertical="center" wrapText="1"/>
    </xf>
    <xf numFmtId="0" fontId="41" fillId="0" borderId="0" xfId="6" applyFont="1" applyFill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38" fillId="0" borderId="2" xfId="6" applyFont="1" applyFill="1" applyBorder="1" applyAlignment="1">
      <alignment horizontal="left" wrapText="1"/>
    </xf>
    <xf numFmtId="165" fontId="11" fillId="0" borderId="2" xfId="6" applyNumberFormat="1" applyFont="1" applyFill="1" applyBorder="1" applyAlignment="1">
      <alignment horizontal="center" wrapText="1"/>
    </xf>
    <xf numFmtId="164" fontId="38" fillId="0" borderId="2" xfId="6" applyNumberFormat="1" applyFont="1" applyFill="1" applyBorder="1" applyAlignment="1">
      <alignment horizontal="center"/>
    </xf>
    <xf numFmtId="0" fontId="11" fillId="0" borderId="0" xfId="6" applyFont="1" applyFill="1" applyAlignment="1">
      <alignment vertical="center" wrapText="1"/>
    </xf>
    <xf numFmtId="0" fontId="27" fillId="0" borderId="0" xfId="6" applyFont="1" applyFill="1" applyAlignment="1">
      <alignment horizontal="center"/>
    </xf>
    <xf numFmtId="0" fontId="10" fillId="0" borderId="0" xfId="6" applyFont="1" applyFill="1" applyAlignment="1">
      <alignment horizontal="left" vertical="center" wrapText="1"/>
    </xf>
    <xf numFmtId="0" fontId="1" fillId="0" borderId="0" xfId="13" applyFont="1" applyAlignment="1">
      <alignment vertical="top"/>
    </xf>
    <xf numFmtId="0" fontId="47" fillId="0" borderId="0" xfId="6" applyFont="1" applyAlignment="1">
      <alignment vertical="top"/>
    </xf>
    <xf numFmtId="0" fontId="1" fillId="0" borderId="0" xfId="13" applyFont="1" applyFill="1" applyAlignment="1">
      <alignment vertical="top"/>
    </xf>
    <xf numFmtId="0" fontId="36" fillId="0" borderId="0" xfId="13" applyFont="1" applyFill="1" applyAlignment="1">
      <alignment horizontal="center" vertical="top" wrapText="1"/>
    </xf>
    <xf numFmtId="0" fontId="47" fillId="0" borderId="0" xfId="13" applyFont="1" applyFill="1" applyAlignment="1">
      <alignment horizontal="right" vertical="center"/>
    </xf>
    <xf numFmtId="0" fontId="37" fillId="0" borderId="0" xfId="13" applyFont="1" applyFill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0" fontId="29" fillId="0" borderId="0" xfId="15" applyFont="1" applyFill="1" applyAlignment="1">
      <alignment horizontal="center"/>
    </xf>
    <xf numFmtId="0" fontId="24" fillId="0" borderId="2" xfId="15" applyFont="1" applyFill="1" applyBorder="1" applyAlignment="1">
      <alignment horizontal="center" vertical="center" wrapText="1"/>
    </xf>
    <xf numFmtId="0" fontId="20" fillId="0" borderId="2" xfId="15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14" fontId="24" fillId="0" borderId="2" xfId="1" applyNumberFormat="1" applyFont="1" applyBorder="1" applyAlignment="1">
      <alignment horizontal="center" vertical="center" wrapText="1"/>
    </xf>
    <xf numFmtId="0" fontId="30" fillId="0" borderId="2" xfId="15" applyFont="1" applyFill="1" applyBorder="1" applyAlignment="1">
      <alignment horizontal="left" vertical="center" wrapText="1"/>
    </xf>
    <xf numFmtId="0" fontId="31" fillId="0" borderId="2" xfId="15" applyFont="1" applyFill="1" applyBorder="1" applyAlignment="1">
      <alignment horizontal="center" vertical="center" wrapText="1"/>
    </xf>
    <xf numFmtId="0" fontId="19" fillId="0" borderId="2" xfId="11" applyFont="1" applyBorder="1" applyAlignment="1">
      <alignment vertical="center" wrapText="1"/>
    </xf>
    <xf numFmtId="0" fontId="1" fillId="0" borderId="0" xfId="9" applyFont="1"/>
    <xf numFmtId="0" fontId="37" fillId="0" borderId="2" xfId="13" applyFont="1" applyBorder="1" applyAlignment="1">
      <alignment horizontal="center" vertical="center" wrapText="1"/>
    </xf>
    <xf numFmtId="0" fontId="33" fillId="0" borderId="0" xfId="6" applyFont="1"/>
    <xf numFmtId="3" fontId="52" fillId="0" borderId="2" xfId="15" applyNumberFormat="1" applyFont="1" applyFill="1" applyBorder="1" applyAlignment="1">
      <alignment horizontal="center" vertical="center"/>
    </xf>
    <xf numFmtId="164" fontId="1" fillId="0" borderId="0" xfId="9" applyNumberFormat="1" applyFont="1"/>
    <xf numFmtId="0" fontId="54" fillId="0" borderId="0" xfId="9" applyFont="1" applyAlignment="1"/>
    <xf numFmtId="49" fontId="26" fillId="2" borderId="2" xfId="6" applyNumberFormat="1" applyFont="1" applyFill="1" applyBorder="1" applyAlignment="1">
      <alignment horizontal="center" vertical="center" wrapText="1"/>
    </xf>
    <xf numFmtId="0" fontId="64" fillId="0" borderId="0" xfId="0" applyFont="1"/>
    <xf numFmtId="0" fontId="7" fillId="0" borderId="0" xfId="14" applyFont="1" applyFill="1" applyBorder="1" applyAlignment="1">
      <alignment vertical="top" wrapText="1"/>
    </xf>
    <xf numFmtId="0" fontId="65" fillId="0" borderId="3" xfId="0" applyFont="1" applyBorder="1" applyAlignment="1">
      <alignment horizontal="left" vertical="center" indent="1"/>
    </xf>
    <xf numFmtId="0" fontId="65" fillId="0" borderId="11" xfId="0" applyFont="1" applyBorder="1" applyAlignment="1">
      <alignment horizontal="left" vertical="center" indent="1"/>
    </xf>
    <xf numFmtId="0" fontId="65" fillId="0" borderId="24" xfId="0" applyFont="1" applyBorder="1" applyAlignment="1">
      <alignment horizontal="left" vertical="center" indent="1"/>
    </xf>
    <xf numFmtId="0" fontId="65" fillId="0" borderId="26" xfId="0" applyFont="1" applyBorder="1" applyAlignment="1">
      <alignment horizontal="left" vertical="center" indent="1"/>
    </xf>
    <xf numFmtId="0" fontId="65" fillId="0" borderId="27" xfId="0" applyFont="1" applyBorder="1" applyAlignment="1">
      <alignment horizontal="left" vertical="center" indent="1"/>
    </xf>
    <xf numFmtId="0" fontId="71" fillId="2" borderId="2" xfId="10" applyNumberFormat="1" applyFont="1" applyFill="1" applyBorder="1" applyAlignment="1" applyProtection="1">
      <alignment horizontal="left" vertical="center"/>
      <protection locked="0"/>
    </xf>
    <xf numFmtId="3" fontId="71" fillId="2" borderId="2" xfId="6" applyNumberFormat="1" applyFont="1" applyFill="1" applyBorder="1" applyAlignment="1">
      <alignment horizontal="center" vertical="center"/>
    </xf>
    <xf numFmtId="165" fontId="71" fillId="2" borderId="2" xfId="6" applyNumberFormat="1" applyFont="1" applyFill="1" applyBorder="1" applyAlignment="1">
      <alignment horizontal="center" vertical="center"/>
    </xf>
    <xf numFmtId="1" fontId="72" fillId="2" borderId="2" xfId="10" applyNumberFormat="1" applyFont="1" applyFill="1" applyBorder="1" applyProtection="1">
      <protection locked="0"/>
    </xf>
    <xf numFmtId="0" fontId="72" fillId="0" borderId="2" xfId="13" applyFont="1" applyBorder="1" applyAlignment="1">
      <alignment horizontal="center"/>
    </xf>
    <xf numFmtId="1" fontId="72" fillId="2" borderId="2" xfId="6" applyNumberFormat="1" applyFont="1" applyFill="1" applyBorder="1" applyAlignment="1">
      <alignment horizontal="center" vertical="center"/>
    </xf>
    <xf numFmtId="3" fontId="72" fillId="2" borderId="2" xfId="6" applyNumberFormat="1" applyFont="1" applyFill="1" applyBorder="1" applyAlignment="1">
      <alignment horizontal="center" vertical="center"/>
    </xf>
    <xf numFmtId="165" fontId="72" fillId="2" borderId="2" xfId="6" applyNumberFormat="1" applyFont="1" applyFill="1" applyBorder="1" applyAlignment="1">
      <alignment horizontal="center" vertical="center"/>
    </xf>
    <xf numFmtId="1" fontId="72" fillId="2" borderId="2" xfId="10" applyNumberFormat="1" applyFont="1" applyFill="1" applyBorder="1" applyAlignment="1" applyProtection="1">
      <alignment vertical="center"/>
      <protection locked="0"/>
    </xf>
    <xf numFmtId="0" fontId="10" fillId="2" borderId="2" xfId="9" applyFont="1" applyFill="1" applyBorder="1" applyAlignment="1">
      <alignment horizontal="center" vertical="center" wrapText="1"/>
    </xf>
    <xf numFmtId="0" fontId="1" fillId="2" borderId="0" xfId="9" applyFont="1" applyFill="1"/>
    <xf numFmtId="3" fontId="3" fillId="2" borderId="2" xfId="10" applyNumberFormat="1" applyFont="1" applyFill="1" applyBorder="1" applyAlignment="1" applyProtection="1">
      <alignment horizontal="center" vertical="center"/>
      <protection locked="0"/>
    </xf>
    <xf numFmtId="164" fontId="3" fillId="2" borderId="2" xfId="10" applyNumberFormat="1" applyFont="1" applyFill="1" applyBorder="1" applyAlignment="1" applyProtection="1">
      <alignment horizontal="center" vertical="center"/>
      <protection locked="0"/>
    </xf>
    <xf numFmtId="165" fontId="3" fillId="2" borderId="2" xfId="10" applyNumberFormat="1" applyFont="1" applyFill="1" applyBorder="1" applyAlignment="1" applyProtection="1">
      <alignment horizontal="center" vertical="center"/>
      <protection locked="0"/>
    </xf>
    <xf numFmtId="3" fontId="10" fillId="2" borderId="2" xfId="10" applyNumberFormat="1" applyFont="1" applyFill="1" applyBorder="1" applyAlignment="1" applyProtection="1">
      <alignment horizontal="center" vertical="center"/>
      <protection locked="0"/>
    </xf>
    <xf numFmtId="3" fontId="10" fillId="0" borderId="2" xfId="10" applyNumberFormat="1" applyFont="1" applyFill="1" applyBorder="1" applyAlignment="1" applyProtection="1">
      <alignment horizontal="center" vertical="center"/>
      <protection locked="0"/>
    </xf>
    <xf numFmtId="3" fontId="3" fillId="0" borderId="2" xfId="10" applyNumberFormat="1" applyFont="1" applyFill="1" applyBorder="1" applyAlignment="1" applyProtection="1">
      <alignment horizontal="center" vertical="center"/>
      <protection locked="0"/>
    </xf>
    <xf numFmtId="165" fontId="3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/>
      <protection locked="0"/>
    </xf>
    <xf numFmtId="164" fontId="14" fillId="2" borderId="2" xfId="10" applyNumberFormat="1" applyFont="1" applyFill="1" applyBorder="1" applyAlignment="1" applyProtection="1">
      <alignment horizontal="center" vertical="center"/>
      <protection locked="0"/>
    </xf>
    <xf numFmtId="165" fontId="14" fillId="2" borderId="2" xfId="10" applyNumberFormat="1" applyFont="1" applyFill="1" applyBorder="1" applyAlignment="1" applyProtection="1">
      <alignment horizontal="center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" fontId="73" fillId="0" borderId="0" xfId="10" applyNumberFormat="1" applyFont="1" applyFill="1" applyBorder="1" applyProtection="1">
      <protection locked="0"/>
    </xf>
    <xf numFmtId="3" fontId="15" fillId="2" borderId="2" xfId="10" applyNumberFormat="1" applyFont="1" applyFill="1" applyBorder="1" applyAlignment="1" applyProtection="1">
      <alignment horizontal="center" vertical="center"/>
      <protection locked="0"/>
    </xf>
    <xf numFmtId="1" fontId="14" fillId="2" borderId="2" xfId="10" applyNumberFormat="1" applyFont="1" applyFill="1" applyBorder="1" applyAlignment="1" applyProtection="1">
      <alignment horizontal="center" vertical="center"/>
      <protection locked="0"/>
    </xf>
    <xf numFmtId="1" fontId="74" fillId="0" borderId="0" xfId="10" applyNumberFormat="1" applyFont="1" applyFill="1" applyBorder="1" applyProtection="1">
      <protection locked="0"/>
    </xf>
    <xf numFmtId="1" fontId="14" fillId="0" borderId="2" xfId="10" applyNumberFormat="1" applyFont="1" applyFill="1" applyBorder="1" applyAlignment="1" applyProtection="1">
      <alignment horizontal="center" vertical="center"/>
      <protection locked="0"/>
    </xf>
    <xf numFmtId="1" fontId="15" fillId="0" borderId="2" xfId="10" applyNumberFormat="1" applyFont="1" applyFill="1" applyBorder="1" applyAlignment="1" applyProtection="1">
      <alignment vertical="center"/>
      <protection locked="0"/>
    </xf>
    <xf numFmtId="1" fontId="15" fillId="2" borderId="2" xfId="10" applyNumberFormat="1" applyFont="1" applyFill="1" applyBorder="1" applyAlignment="1" applyProtection="1">
      <alignment vertical="center"/>
      <protection locked="0"/>
    </xf>
    <xf numFmtId="49" fontId="46" fillId="2" borderId="2" xfId="6" applyNumberFormat="1" applyFont="1" applyFill="1" applyBorder="1" applyAlignment="1">
      <alignment horizontal="center" vertical="center" wrapText="1"/>
    </xf>
    <xf numFmtId="49" fontId="46" fillId="2" borderId="12" xfId="6" applyNumberFormat="1" applyFont="1" applyFill="1" applyBorder="1" applyAlignment="1">
      <alignment horizontal="center" vertical="center" wrapText="1"/>
    </xf>
    <xf numFmtId="0" fontId="60" fillId="2" borderId="11" xfId="16" applyFont="1" applyFill="1" applyBorder="1" applyAlignment="1">
      <alignment horizontal="left" vertical="center" wrapText="1"/>
    </xf>
    <xf numFmtId="164" fontId="33" fillId="2" borderId="11" xfId="6" applyNumberFormat="1" applyFont="1" applyFill="1" applyBorder="1" applyAlignment="1">
      <alignment horizontal="center" vertical="center"/>
    </xf>
    <xf numFmtId="164" fontId="33" fillId="2" borderId="10" xfId="6" applyNumberFormat="1" applyFont="1" applyFill="1" applyBorder="1" applyAlignment="1">
      <alignment horizontal="center" vertical="center"/>
    </xf>
    <xf numFmtId="0" fontId="58" fillId="2" borderId="9" xfId="16" applyFont="1" applyFill="1" applyBorder="1" applyAlignment="1">
      <alignment vertical="center" wrapText="1"/>
    </xf>
    <xf numFmtId="164" fontId="34" fillId="2" borderId="9" xfId="6" applyNumberFormat="1" applyFont="1" applyFill="1" applyBorder="1" applyAlignment="1">
      <alignment horizontal="center" vertical="center"/>
    </xf>
    <xf numFmtId="164" fontId="34" fillId="2" borderId="8" xfId="6" applyNumberFormat="1" applyFont="1" applyFill="1" applyBorder="1" applyAlignment="1">
      <alignment horizontal="center" vertical="center"/>
    </xf>
    <xf numFmtId="0" fontId="4" fillId="2" borderId="7" xfId="6" applyFont="1" applyFill="1" applyBorder="1" applyAlignment="1">
      <alignment horizontal="left" vertical="center" wrapText="1"/>
    </xf>
    <xf numFmtId="164" fontId="33" fillId="2" borderId="7" xfId="6" applyNumberFormat="1" applyFont="1" applyFill="1" applyBorder="1" applyAlignment="1">
      <alignment horizontal="center" vertical="center"/>
    </xf>
    <xf numFmtId="164" fontId="33" fillId="2" borderId="6" xfId="6" applyNumberFormat="1" applyFont="1" applyFill="1" applyBorder="1" applyAlignment="1">
      <alignment horizontal="center" vertical="center"/>
    </xf>
    <xf numFmtId="0" fontId="47" fillId="2" borderId="3" xfId="6" applyFont="1" applyFill="1" applyBorder="1" applyAlignment="1">
      <alignment horizontal="left" vertical="center" wrapText="1"/>
    </xf>
    <xf numFmtId="164" fontId="34" fillId="2" borderId="3" xfId="6" applyNumberFormat="1" applyFont="1" applyFill="1" applyBorder="1" applyAlignment="1">
      <alignment horizontal="center" vertical="center"/>
    </xf>
    <xf numFmtId="164" fontId="34" fillId="2" borderId="5" xfId="6" applyNumberFormat="1" applyFont="1" applyFill="1" applyBorder="1" applyAlignment="1">
      <alignment horizontal="center" vertical="center"/>
    </xf>
    <xf numFmtId="0" fontId="4" fillId="2" borderId="11" xfId="6" applyFont="1" applyFill="1" applyBorder="1" applyAlignment="1">
      <alignment horizontal="left" vertical="center" wrapText="1"/>
    </xf>
    <xf numFmtId="0" fontId="43" fillId="2" borderId="0" xfId="6" applyFont="1" applyFill="1" applyBorder="1" applyAlignment="1">
      <alignment horizontal="left" vertical="top" wrapText="1"/>
    </xf>
    <xf numFmtId="0" fontId="38" fillId="2" borderId="0" xfId="6" applyFont="1" applyFill="1"/>
    <xf numFmtId="0" fontId="43" fillId="2" borderId="0" xfId="6" applyFont="1" applyFill="1" applyBorder="1"/>
    <xf numFmtId="0" fontId="38" fillId="2" borderId="0" xfId="6" applyFont="1" applyFill="1" applyBorder="1"/>
    <xf numFmtId="1" fontId="75" fillId="0" borderId="2" xfId="10" applyNumberFormat="1" applyFont="1" applyFill="1" applyBorder="1" applyAlignment="1" applyProtection="1">
      <alignment horizontal="center"/>
      <protection locked="0"/>
    </xf>
    <xf numFmtId="165" fontId="76" fillId="0" borderId="2" xfId="10" applyNumberFormat="1" applyFont="1" applyFill="1" applyBorder="1" applyAlignment="1" applyProtection="1">
      <alignment horizontal="center"/>
      <protection locked="0"/>
    </xf>
    <xf numFmtId="0" fontId="10" fillId="2" borderId="2" xfId="9" applyFont="1" applyFill="1" applyBorder="1" applyAlignment="1">
      <alignment horizontal="center" vertical="center"/>
    </xf>
    <xf numFmtId="0" fontId="54" fillId="2" borderId="0" xfId="9" applyFont="1" applyFill="1" applyAlignment="1"/>
    <xf numFmtId="164" fontId="1" fillId="2" borderId="0" xfId="9" applyNumberFormat="1" applyFont="1" applyFill="1"/>
    <xf numFmtId="165" fontId="1" fillId="2" borderId="0" xfId="9" applyNumberFormat="1" applyFont="1" applyFill="1"/>
    <xf numFmtId="0" fontId="4" fillId="0" borderId="2" xfId="9" applyFont="1" applyFill="1" applyBorder="1" applyAlignment="1">
      <alignment vertical="center" wrapText="1"/>
    </xf>
    <xf numFmtId="1" fontId="15" fillId="0" borderId="0" xfId="10" applyNumberFormat="1" applyFont="1" applyFill="1" applyBorder="1" applyProtection="1">
      <protection locked="0"/>
    </xf>
    <xf numFmtId="0" fontId="4" fillId="0" borderId="3" xfId="9" applyFont="1" applyFill="1" applyBorder="1" applyAlignment="1">
      <alignment vertical="center" wrapText="1"/>
    </xf>
    <xf numFmtId="0" fontId="4" fillId="0" borderId="9" xfId="9" applyFont="1" applyFill="1" applyBorder="1" applyAlignment="1">
      <alignment vertical="center" wrapText="1"/>
    </xf>
    <xf numFmtId="3" fontId="4" fillId="0" borderId="3" xfId="9" applyNumberFormat="1" applyFont="1" applyFill="1" applyBorder="1" applyAlignment="1">
      <alignment horizontal="center" vertical="center" wrapText="1"/>
    </xf>
    <xf numFmtId="3" fontId="15" fillId="0" borderId="2" xfId="1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1" fillId="0" borderId="2" xfId="10" applyNumberFormat="1" applyFont="1" applyFill="1" applyBorder="1" applyAlignment="1" applyProtection="1">
      <alignment horizontal="center"/>
    </xf>
    <xf numFmtId="1" fontId="14" fillId="0" borderId="2" xfId="10" applyNumberFormat="1" applyFont="1" applyFill="1" applyBorder="1" applyAlignment="1" applyProtection="1">
      <alignment horizontal="left" vertical="center"/>
      <protection locked="0"/>
    </xf>
    <xf numFmtId="164" fontId="3" fillId="0" borderId="2" xfId="1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/>
    </xf>
    <xf numFmtId="164" fontId="4" fillId="0" borderId="9" xfId="9" applyNumberFormat="1" applyFont="1" applyFill="1" applyBorder="1" applyAlignment="1">
      <alignment horizontal="center" vertical="center"/>
    </xf>
    <xf numFmtId="1" fontId="76" fillId="0" borderId="2" xfId="10" applyNumberFormat="1" applyFont="1" applyFill="1" applyBorder="1" applyAlignment="1" applyProtection="1">
      <alignment horizontal="center"/>
      <protection locked="0"/>
    </xf>
    <xf numFmtId="0" fontId="77" fillId="0" borderId="0" xfId="0" applyFont="1" applyAlignment="1">
      <alignment horizontal="right"/>
    </xf>
    <xf numFmtId="0" fontId="32" fillId="0" borderId="0" xfId="15" applyFont="1" applyFill="1"/>
    <xf numFmtId="0" fontId="20" fillId="0" borderId="0" xfId="15" applyFont="1" applyFill="1"/>
    <xf numFmtId="0" fontId="19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5" fontId="4" fillId="0" borderId="9" xfId="9" applyNumberFormat="1" applyFont="1" applyFill="1" applyBorder="1" applyAlignment="1">
      <alignment horizontal="center" vertical="center"/>
    </xf>
    <xf numFmtId="0" fontId="59" fillId="0" borderId="2" xfId="9" applyFont="1" applyFill="1" applyBorder="1" applyAlignment="1">
      <alignment vertical="center" wrapText="1"/>
    </xf>
    <xf numFmtId="0" fontId="1" fillId="0" borderId="0" xfId="9" applyFont="1" applyFill="1"/>
    <xf numFmtId="0" fontId="61" fillId="0" borderId="2" xfId="9" applyFont="1" applyFill="1" applyBorder="1" applyAlignment="1">
      <alignment horizontal="left" vertical="center" wrapText="1"/>
    </xf>
    <xf numFmtId="164" fontId="1" fillId="0" borderId="0" xfId="9" applyNumberFormat="1" applyFont="1" applyFill="1"/>
    <xf numFmtId="165" fontId="4" fillId="0" borderId="4" xfId="9" applyNumberFormat="1" applyFont="1" applyFill="1" applyBorder="1" applyAlignment="1">
      <alignment horizontal="center" vertical="center"/>
    </xf>
    <xf numFmtId="164" fontId="4" fillId="0" borderId="3" xfId="9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/>
    </xf>
    <xf numFmtId="0" fontId="30" fillId="0" borderId="0" xfId="15" applyFont="1" applyFill="1"/>
    <xf numFmtId="0" fontId="30" fillId="0" borderId="0" xfId="15" applyFont="1" applyFill="1" applyBorder="1" applyAlignment="1">
      <alignment horizontal="center"/>
    </xf>
    <xf numFmtId="3" fontId="30" fillId="0" borderId="0" xfId="15" applyNumberFormat="1" applyFont="1" applyFill="1" applyAlignment="1">
      <alignment wrapText="1"/>
    </xf>
    <xf numFmtId="0" fontId="30" fillId="0" borderId="0" xfId="15" applyFont="1" applyFill="1" applyAlignment="1">
      <alignment wrapText="1"/>
    </xf>
    <xf numFmtId="0" fontId="4" fillId="0" borderId="11" xfId="9" applyFont="1" applyFill="1" applyBorder="1" applyAlignment="1">
      <alignment vertical="center" wrapText="1"/>
    </xf>
    <xf numFmtId="165" fontId="4" fillId="0" borderId="11" xfId="9" applyNumberFormat="1" applyFont="1" applyFill="1" applyBorder="1" applyAlignment="1">
      <alignment horizontal="center" vertical="center"/>
    </xf>
    <xf numFmtId="164" fontId="4" fillId="0" borderId="11" xfId="9" applyNumberFormat="1" applyFont="1" applyFill="1" applyBorder="1" applyAlignment="1">
      <alignment horizontal="center" vertical="center"/>
    </xf>
    <xf numFmtId="0" fontId="58" fillId="0" borderId="3" xfId="9" applyFont="1" applyFill="1" applyBorder="1" applyAlignment="1">
      <alignment vertical="center" wrapText="1"/>
    </xf>
    <xf numFmtId="165" fontId="58" fillId="0" borderId="3" xfId="9" applyNumberFormat="1" applyFont="1" applyFill="1" applyBorder="1" applyAlignment="1">
      <alignment horizontal="center" vertical="center"/>
    </xf>
    <xf numFmtId="164" fontId="58" fillId="0" borderId="3" xfId="9" applyNumberFormat="1" applyFont="1" applyFill="1" applyBorder="1" applyAlignment="1">
      <alignment horizontal="center" vertical="center"/>
    </xf>
    <xf numFmtId="165" fontId="4" fillId="0" borderId="2" xfId="9" applyNumberFormat="1" applyFont="1" applyFill="1" applyBorder="1" applyAlignment="1">
      <alignment horizontal="center" vertical="center"/>
    </xf>
    <xf numFmtId="0" fontId="4" fillId="0" borderId="13" xfId="9" applyFont="1" applyFill="1" applyBorder="1" applyAlignment="1">
      <alignment vertical="center" wrapText="1"/>
    </xf>
    <xf numFmtId="0" fontId="59" fillId="0" borderId="13" xfId="9" applyFont="1" applyFill="1" applyBorder="1" applyAlignment="1">
      <alignment vertical="center" wrapText="1"/>
    </xf>
    <xf numFmtId="0" fontId="60" fillId="0" borderId="11" xfId="9" applyFont="1" applyFill="1" applyBorder="1" applyAlignment="1">
      <alignment horizontal="left" vertical="center" wrapText="1" indent="1"/>
    </xf>
    <xf numFmtId="165" fontId="60" fillId="0" borderId="11" xfId="9" applyNumberFormat="1" applyFont="1" applyFill="1" applyBorder="1" applyAlignment="1">
      <alignment horizontal="center" vertical="center"/>
    </xf>
    <xf numFmtId="164" fontId="60" fillId="0" borderId="11" xfId="9" applyNumberFormat="1" applyFont="1" applyFill="1" applyBorder="1" applyAlignment="1">
      <alignment horizontal="center" vertical="center"/>
    </xf>
    <xf numFmtId="0" fontId="58" fillId="0" borderId="7" xfId="9" applyFont="1" applyFill="1" applyBorder="1" applyAlignment="1">
      <alignment vertical="center" wrapText="1"/>
    </xf>
    <xf numFmtId="165" fontId="58" fillId="0" borderId="24" xfId="9" applyNumberFormat="1" applyFont="1" applyFill="1" applyBorder="1" applyAlignment="1">
      <alignment horizontal="center" vertical="center"/>
    </xf>
    <xf numFmtId="1" fontId="58" fillId="0" borderId="23" xfId="9" applyNumberFormat="1" applyFont="1" applyFill="1" applyBorder="1" applyAlignment="1">
      <alignment horizontal="center" vertical="center"/>
    </xf>
    <xf numFmtId="1" fontId="58" fillId="0" borderId="24" xfId="9" applyNumberFormat="1" applyFont="1" applyFill="1" applyBorder="1" applyAlignment="1">
      <alignment horizontal="center" vertical="center" wrapText="1"/>
    </xf>
    <xf numFmtId="165" fontId="4" fillId="0" borderId="3" xfId="9" applyNumberFormat="1" applyFont="1" applyFill="1" applyBorder="1" applyAlignment="1">
      <alignment horizontal="center" vertical="center"/>
    </xf>
    <xf numFmtId="1" fontId="4" fillId="0" borderId="2" xfId="9" applyNumberFormat="1" applyFont="1" applyFill="1" applyBorder="1" applyAlignment="1">
      <alignment horizontal="center" vertical="center"/>
    </xf>
    <xf numFmtId="0" fontId="4" fillId="0" borderId="7" xfId="9" applyFont="1" applyFill="1" applyBorder="1" applyAlignment="1">
      <alignment vertical="center" wrapText="1"/>
    </xf>
    <xf numFmtId="165" fontId="4" fillId="0" borderId="7" xfId="9" applyNumberFormat="1" applyFont="1" applyFill="1" applyBorder="1" applyAlignment="1">
      <alignment horizontal="center" vertical="center"/>
    </xf>
    <xf numFmtId="0" fontId="58" fillId="0" borderId="25" xfId="9" applyFont="1" applyFill="1" applyBorder="1" applyAlignment="1">
      <alignment vertical="center" wrapText="1"/>
    </xf>
    <xf numFmtId="165" fontId="63" fillId="0" borderId="3" xfId="9" applyNumberFormat="1" applyFont="1" applyFill="1" applyBorder="1" applyAlignment="1">
      <alignment horizontal="center" vertical="center"/>
    </xf>
    <xf numFmtId="164" fontId="63" fillId="0" borderId="3" xfId="9" applyNumberFormat="1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vertical="center" wrapText="1"/>
    </xf>
    <xf numFmtId="165" fontId="4" fillId="0" borderId="2" xfId="7" applyNumberFormat="1" applyFont="1" applyFill="1" applyBorder="1" applyAlignment="1">
      <alignment horizontal="center" vertical="center"/>
    </xf>
    <xf numFmtId="0" fontId="56" fillId="0" borderId="2" xfId="2" applyFont="1" applyFill="1" applyBorder="1" applyAlignment="1">
      <alignment vertical="center" wrapText="1"/>
    </xf>
    <xf numFmtId="0" fontId="4" fillId="0" borderId="2" xfId="7" applyFont="1" applyFill="1" applyBorder="1" applyAlignment="1">
      <alignment horizontal="center" vertical="center"/>
    </xf>
    <xf numFmtId="164" fontId="4" fillId="0" borderId="2" xfId="7" applyNumberFormat="1" applyFont="1" applyFill="1" applyBorder="1" applyAlignment="1">
      <alignment horizontal="center" vertical="center" wrapText="1"/>
    </xf>
    <xf numFmtId="3" fontId="4" fillId="0" borderId="2" xfId="7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Protection="1">
      <protection locked="0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64" fontId="4" fillId="0" borderId="11" xfId="9" applyNumberFormat="1" applyFont="1" applyFill="1" applyBorder="1" applyAlignment="1">
      <alignment horizontal="center" vertical="center" wrapText="1"/>
    </xf>
    <xf numFmtId="164" fontId="58" fillId="0" borderId="3" xfId="9" applyNumberFormat="1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 wrapText="1"/>
    </xf>
    <xf numFmtId="164" fontId="4" fillId="0" borderId="14" xfId="9" applyNumberFormat="1" applyFont="1" applyFill="1" applyBorder="1" applyAlignment="1">
      <alignment horizontal="center" vertical="center" wrapText="1"/>
    </xf>
    <xf numFmtId="164" fontId="19" fillId="0" borderId="2" xfId="10" applyNumberFormat="1" applyFont="1" applyFill="1" applyBorder="1" applyAlignment="1" applyProtection="1">
      <alignment horizontal="center" vertical="center"/>
      <protection locked="0"/>
    </xf>
    <xf numFmtId="164" fontId="60" fillId="0" borderId="11" xfId="9" applyNumberFormat="1" applyFont="1" applyFill="1" applyBorder="1" applyAlignment="1">
      <alignment horizontal="center" vertical="center" wrapText="1"/>
    </xf>
    <xf numFmtId="3" fontId="58" fillId="0" borderId="7" xfId="9" applyNumberFormat="1" applyFont="1" applyFill="1" applyBorder="1" applyAlignment="1">
      <alignment horizontal="center" vertical="center" wrapText="1"/>
    </xf>
    <xf numFmtId="165" fontId="61" fillId="0" borderId="2" xfId="9" applyNumberFormat="1" applyFont="1" applyFill="1" applyBorder="1" applyAlignment="1">
      <alignment horizontal="center" vertical="center" wrapText="1"/>
    </xf>
    <xf numFmtId="164" fontId="4" fillId="0" borderId="3" xfId="9" applyNumberFormat="1" applyFont="1" applyFill="1" applyBorder="1" applyAlignment="1">
      <alignment horizontal="center" vertical="center" wrapText="1"/>
    </xf>
    <xf numFmtId="165" fontId="59" fillId="0" borderId="2" xfId="9" applyNumberFormat="1" applyFont="1" applyFill="1" applyBorder="1" applyAlignment="1">
      <alignment horizontal="center" vertical="center" wrapText="1"/>
    </xf>
    <xf numFmtId="3" fontId="4" fillId="0" borderId="2" xfId="9" applyNumberFormat="1" applyFont="1" applyFill="1" applyBorder="1" applyAlignment="1">
      <alignment horizontal="center" vertical="center" wrapText="1"/>
    </xf>
    <xf numFmtId="164" fontId="4" fillId="0" borderId="7" xfId="9" applyNumberFormat="1" applyFont="1" applyFill="1" applyBorder="1" applyAlignment="1">
      <alignment horizontal="center" vertical="center" wrapText="1"/>
    </xf>
    <xf numFmtId="164" fontId="4" fillId="0" borderId="9" xfId="9" applyNumberFormat="1" applyFont="1" applyFill="1" applyBorder="1" applyAlignment="1">
      <alignment horizontal="center" vertical="center" wrapText="1"/>
    </xf>
    <xf numFmtId="165" fontId="63" fillId="0" borderId="3" xfId="9" applyNumberFormat="1" applyFont="1" applyFill="1" applyBorder="1" applyAlignment="1">
      <alignment horizontal="center" vertical="center" wrapText="1"/>
    </xf>
    <xf numFmtId="164" fontId="63" fillId="0" borderId="3" xfId="9" applyNumberFormat="1" applyFont="1" applyFill="1" applyBorder="1" applyAlignment="1">
      <alignment horizontal="center" vertical="center" wrapText="1"/>
    </xf>
    <xf numFmtId="165" fontId="4" fillId="0" borderId="3" xfId="9" applyNumberFormat="1" applyFont="1" applyFill="1" applyBorder="1" applyAlignment="1">
      <alignment horizontal="center" vertical="center" wrapText="1"/>
    </xf>
    <xf numFmtId="1" fontId="4" fillId="0" borderId="2" xfId="9" applyNumberFormat="1" applyFont="1" applyFill="1" applyBorder="1" applyAlignment="1">
      <alignment horizontal="center" vertical="center" wrapText="1"/>
    </xf>
    <xf numFmtId="0" fontId="68" fillId="0" borderId="14" xfId="6" applyFont="1" applyFill="1" applyBorder="1" applyAlignment="1">
      <alignment horizontal="left" vertical="center" wrapText="1" indent="1"/>
    </xf>
    <xf numFmtId="0" fontId="68" fillId="0" borderId="23" xfId="6" applyFont="1" applyFill="1" applyBorder="1" applyAlignment="1">
      <alignment horizontal="left" vertical="center" wrapText="1" indent="1"/>
    </xf>
    <xf numFmtId="0" fontId="68" fillId="0" borderId="3" xfId="6" applyFont="1" applyFill="1" applyBorder="1" applyAlignment="1">
      <alignment horizontal="left" vertical="center" wrapText="1" indent="1"/>
    </xf>
    <xf numFmtId="0" fontId="69" fillId="0" borderId="0" xfId="0" applyFont="1" applyAlignment="1">
      <alignment horizontal="center" vertical="center"/>
    </xf>
    <xf numFmtId="0" fontId="70" fillId="0" borderId="0" xfId="14" applyFont="1" applyFill="1" applyBorder="1" applyAlignment="1">
      <alignment horizontal="center" vertical="top" wrapText="1"/>
    </xf>
    <xf numFmtId="0" fontId="66" fillId="0" borderId="14" xfId="6" applyFont="1" applyFill="1" applyBorder="1" applyAlignment="1">
      <alignment horizontal="left" vertical="center" wrapText="1" indent="1"/>
    </xf>
    <xf numFmtId="0" fontId="66" fillId="0" borderId="23" xfId="6" applyFont="1" applyFill="1" applyBorder="1" applyAlignment="1">
      <alignment horizontal="left" vertical="center" wrapText="1" indent="1"/>
    </xf>
    <xf numFmtId="0" fontId="66" fillId="0" borderId="3" xfId="6" applyFont="1" applyFill="1" applyBorder="1" applyAlignment="1">
      <alignment horizontal="left" vertical="center" wrapText="1" indent="1"/>
    </xf>
    <xf numFmtId="0" fontId="68" fillId="0" borderId="26" xfId="6" applyFont="1" applyFill="1" applyBorder="1" applyAlignment="1">
      <alignment horizontal="left" vertical="center" wrapText="1" indent="1"/>
    </xf>
    <xf numFmtId="0" fontId="48" fillId="2" borderId="0" xfId="6" applyFont="1" applyFill="1" applyAlignment="1">
      <alignment horizontal="center" vertical="center" wrapText="1"/>
    </xf>
    <xf numFmtId="0" fontId="35" fillId="2" borderId="0" xfId="14" applyFont="1" applyFill="1" applyBorder="1" applyAlignment="1">
      <alignment horizontal="center" vertical="top" wrapText="1"/>
    </xf>
    <xf numFmtId="0" fontId="21" fillId="2" borderId="2" xfId="6" applyFont="1" applyFill="1" applyBorder="1" applyAlignment="1">
      <alignment horizontal="center" vertical="center" wrapText="1"/>
    </xf>
    <xf numFmtId="0" fontId="21" fillId="2" borderId="12" xfId="6" applyFont="1" applyFill="1" applyBorder="1" applyAlignment="1">
      <alignment horizontal="center" vertical="center" wrapText="1"/>
    </xf>
    <xf numFmtId="0" fontId="40" fillId="2" borderId="14" xfId="6" applyFont="1" applyFill="1" applyBorder="1" applyAlignment="1">
      <alignment horizontal="center" vertical="center" wrapText="1"/>
    </xf>
    <xf numFmtId="0" fontId="40" fillId="2" borderId="3" xfId="6" applyFont="1" applyFill="1" applyBorder="1" applyAlignment="1">
      <alignment horizontal="center" vertical="center" wrapText="1"/>
    </xf>
    <xf numFmtId="0" fontId="78" fillId="2" borderId="0" xfId="6" applyFont="1" applyFill="1" applyAlignment="1">
      <alignment horizontal="right"/>
    </xf>
    <xf numFmtId="0" fontId="79" fillId="0" borderId="0" xfId="6" applyFont="1" applyFill="1" applyAlignment="1"/>
    <xf numFmtId="0" fontId="27" fillId="0" borderId="0" xfId="6" applyFont="1" applyFill="1" applyAlignment="1"/>
    <xf numFmtId="0" fontId="31" fillId="0" borderId="0" xfId="6" applyFont="1" applyFill="1" applyBorder="1" applyAlignment="1">
      <alignment horizontal="center" vertical="center" wrapText="1"/>
    </xf>
    <xf numFmtId="0" fontId="35" fillId="0" borderId="0" xfId="6" applyFont="1" applyFill="1" applyBorder="1" applyAlignment="1">
      <alignment horizontal="center" vertical="center" wrapText="1"/>
    </xf>
    <xf numFmtId="0" fontId="40" fillId="0" borderId="0" xfId="6" applyFont="1" applyFill="1" applyBorder="1" applyAlignment="1">
      <alignment horizontal="right"/>
    </xf>
    <xf numFmtId="0" fontId="45" fillId="0" borderId="2" xfId="6" applyFont="1" applyFill="1" applyBorder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0" fontId="80" fillId="0" borderId="0" xfId="13" applyFont="1"/>
    <xf numFmtId="0" fontId="1" fillId="0" borderId="0" xfId="13" applyFont="1"/>
    <xf numFmtId="0" fontId="36" fillId="0" borderId="0" xfId="13" applyFont="1" applyFill="1" applyAlignment="1">
      <alignment horizontal="center" vertical="top" wrapText="1"/>
    </xf>
    <xf numFmtId="0" fontId="36" fillId="0" borderId="2" xfId="13" applyFont="1" applyFill="1" applyBorder="1" applyAlignment="1">
      <alignment horizontal="center" vertical="top" wrapText="1"/>
    </xf>
    <xf numFmtId="0" fontId="37" fillId="0" borderId="2" xfId="13" applyFont="1" applyFill="1" applyBorder="1" applyAlignment="1">
      <alignment horizontal="center" vertical="center" wrapText="1"/>
    </xf>
    <xf numFmtId="0" fontId="37" fillId="0" borderId="2" xfId="13" applyFont="1" applyBorder="1" applyAlignment="1">
      <alignment horizontal="center" vertical="center" wrapText="1"/>
    </xf>
    <xf numFmtId="0" fontId="81" fillId="0" borderId="0" xfId="15" applyFont="1" applyFill="1" applyAlignment="1">
      <alignment horizontal="right"/>
    </xf>
    <xf numFmtId="0" fontId="20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/>
    </xf>
    <xf numFmtId="0" fontId="23" fillId="0" borderId="14" xfId="15" applyFont="1" applyFill="1" applyBorder="1" applyAlignment="1">
      <alignment horizontal="center"/>
    </xf>
    <xf numFmtId="0" fontId="23" fillId="0" borderId="3" xfId="15" applyFont="1" applyFill="1" applyBorder="1" applyAlignment="1">
      <alignment horizontal="center"/>
    </xf>
    <xf numFmtId="14" fontId="20" fillId="0" borderId="2" xfId="1" applyNumberFormat="1" applyFont="1" applyBorder="1" applyAlignment="1">
      <alignment horizontal="center" vertical="center" wrapText="1"/>
    </xf>
    <xf numFmtId="0" fontId="79" fillId="0" borderId="0" xfId="15" applyFont="1" applyFill="1"/>
    <xf numFmtId="0" fontId="27" fillId="0" borderId="0" xfId="15" applyFont="1" applyFill="1"/>
    <xf numFmtId="0" fontId="28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 wrapText="1"/>
    </xf>
    <xf numFmtId="0" fontId="23" fillId="0" borderId="2" xfId="15" applyFont="1" applyFill="1" applyBorder="1" applyAlignment="1">
      <alignment horizontal="center"/>
    </xf>
    <xf numFmtId="0" fontId="20" fillId="0" borderId="2" xfId="15" applyFont="1" applyFill="1" applyBorder="1" applyAlignment="1">
      <alignment horizontal="center" vertical="center" wrapText="1"/>
    </xf>
    <xf numFmtId="0" fontId="80" fillId="2" borderId="0" xfId="9" applyFont="1" applyFill="1"/>
    <xf numFmtId="0" fontId="1" fillId="2" borderId="0" xfId="9" applyFont="1" applyFill="1"/>
    <xf numFmtId="0" fontId="4" fillId="0" borderId="2" xfId="9" applyFont="1" applyFill="1" applyBorder="1" applyAlignment="1">
      <alignment horizontal="center" vertical="center"/>
    </xf>
    <xf numFmtId="0" fontId="7" fillId="2" borderId="16" xfId="9" applyFont="1" applyFill="1" applyBorder="1" applyAlignment="1">
      <alignment horizontal="left" vertical="center" wrapText="1"/>
    </xf>
    <xf numFmtId="0" fontId="59" fillId="0" borderId="13" xfId="9" applyFont="1" applyFill="1" applyBorder="1" applyAlignment="1">
      <alignment horizontal="center" vertical="center"/>
    </xf>
    <xf numFmtId="0" fontId="59" fillId="0" borderId="17" xfId="9" applyFont="1" applyFill="1" applyBorder="1" applyAlignment="1">
      <alignment horizontal="center" vertical="center"/>
    </xf>
    <xf numFmtId="0" fontId="55" fillId="0" borderId="18" xfId="9" applyFont="1" applyFill="1" applyBorder="1" applyAlignment="1">
      <alignment horizontal="center" vertical="center" wrapText="1"/>
    </xf>
    <xf numFmtId="0" fontId="55" fillId="0" borderId="16" xfId="9" applyFont="1" applyFill="1" applyBorder="1" applyAlignment="1">
      <alignment horizontal="center" vertical="center" wrapText="1"/>
    </xf>
    <xf numFmtId="0" fontId="55" fillId="0" borderId="19" xfId="9" applyFont="1" applyFill="1" applyBorder="1" applyAlignment="1">
      <alignment horizontal="center" vertical="center" wrapText="1"/>
    </xf>
    <xf numFmtId="0" fontId="55" fillId="0" borderId="4" xfId="9" applyFont="1" applyFill="1" applyBorder="1" applyAlignment="1">
      <alignment horizontal="center" vertical="center" wrapText="1"/>
    </xf>
    <xf numFmtId="0" fontId="55" fillId="0" borderId="1" xfId="9" applyFont="1" applyFill="1" applyBorder="1" applyAlignment="1">
      <alignment horizontal="center" vertical="center" wrapText="1"/>
    </xf>
    <xf numFmtId="0" fontId="55" fillId="0" borderId="15" xfId="9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10" fillId="0" borderId="13" xfId="9" applyFont="1" applyFill="1" applyBorder="1" applyAlignment="1">
      <alignment horizontal="center" vertical="center"/>
    </xf>
    <xf numFmtId="0" fontId="10" fillId="0" borderId="17" xfId="9" applyFont="1" applyFill="1" applyBorder="1" applyAlignment="1">
      <alignment horizontal="center" vertical="center"/>
    </xf>
    <xf numFmtId="49" fontId="62" fillId="0" borderId="4" xfId="9" applyNumberFormat="1" applyFont="1" applyFill="1" applyBorder="1" applyAlignment="1">
      <alignment horizontal="center" vertical="center"/>
    </xf>
    <xf numFmtId="49" fontId="62" fillId="0" borderId="15" xfId="9" applyNumberFormat="1" applyFont="1" applyFill="1" applyBorder="1" applyAlignment="1">
      <alignment horizontal="center" vertical="center"/>
    </xf>
    <xf numFmtId="0" fontId="53" fillId="2" borderId="0" xfId="9" applyFont="1" applyFill="1" applyBorder="1" applyAlignment="1">
      <alignment horizontal="center" vertical="center"/>
    </xf>
    <xf numFmtId="0" fontId="82" fillId="2" borderId="1" xfId="9" applyFont="1" applyFill="1" applyBorder="1" applyAlignment="1">
      <alignment horizontal="center" vertical="top" wrapText="1"/>
    </xf>
    <xf numFmtId="0" fontId="3" fillId="2" borderId="2" xfId="9" applyFont="1" applyFill="1" applyBorder="1" applyAlignment="1">
      <alignment horizontal="center" vertical="center" wrapText="1"/>
    </xf>
    <xf numFmtId="49" fontId="37" fillId="0" borderId="2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/>
    </xf>
    <xf numFmtId="165" fontId="62" fillId="0" borderId="4" xfId="9" applyNumberFormat="1" applyFont="1" applyFill="1" applyBorder="1" applyAlignment="1">
      <alignment horizontal="center" vertical="center"/>
    </xf>
    <xf numFmtId="165" fontId="62" fillId="0" borderId="15" xfId="9" applyNumberFormat="1" applyFont="1" applyFill="1" applyBorder="1" applyAlignment="1">
      <alignment horizontal="center" vertical="center"/>
    </xf>
    <xf numFmtId="1" fontId="80" fillId="0" borderId="0" xfId="10" applyNumberFormat="1" applyFont="1" applyFill="1" applyProtection="1">
      <protection locked="0"/>
    </xf>
    <xf numFmtId="1" fontId="1" fillId="0" borderId="0" xfId="10" applyNumberFormat="1" applyFont="1" applyFill="1" applyProtection="1">
      <protection locked="0"/>
    </xf>
    <xf numFmtId="1" fontId="12" fillId="0" borderId="14" xfId="10" applyNumberFormat="1" applyFont="1" applyFill="1" applyBorder="1" applyAlignment="1" applyProtection="1">
      <alignment horizontal="center" vertical="center" wrapText="1"/>
    </xf>
    <xf numFmtId="1" fontId="12" fillId="0" borderId="3" xfId="10" applyNumberFormat="1" applyFont="1" applyFill="1" applyBorder="1" applyAlignment="1" applyProtection="1">
      <alignment horizontal="center" vertical="center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2" fillId="0" borderId="0" xfId="10" applyNumberFormat="1" applyFont="1" applyFill="1" applyAlignment="1" applyProtection="1">
      <alignment horizontal="center"/>
      <protection locked="0"/>
    </xf>
    <xf numFmtId="1" fontId="1" fillId="0" borderId="14" xfId="10" applyNumberFormat="1" applyFont="1" applyFill="1" applyBorder="1" applyAlignment="1" applyProtection="1">
      <alignment horizontal="center" vertical="center" wrapText="1"/>
    </xf>
    <xf numFmtId="1" fontId="1" fillId="0" borderId="3" xfId="10" applyNumberFormat="1" applyFont="1" applyFill="1" applyBorder="1" applyAlignment="1" applyProtection="1">
      <alignment horizontal="center" vertical="center" wrapText="1"/>
    </xf>
    <xf numFmtId="1" fontId="2" fillId="0" borderId="1" xfId="10" applyNumberFormat="1" applyFont="1" applyFill="1" applyBorder="1" applyAlignment="1" applyProtection="1">
      <alignment horizontal="center"/>
      <protection locked="0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" fillId="0" borderId="14" xfId="10" applyNumberFormat="1" applyFont="1" applyFill="1" applyBorder="1" applyAlignment="1" applyProtection="1">
      <alignment horizontal="center"/>
    </xf>
    <xf numFmtId="1" fontId="1" fillId="0" borderId="23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10" fillId="0" borderId="18" xfId="10" applyNumberFormat="1" applyFont="1" applyFill="1" applyBorder="1" applyAlignment="1" applyProtection="1">
      <alignment horizontal="center" vertical="center" wrapText="1"/>
    </xf>
    <xf numFmtId="1" fontId="10" fillId="0" borderId="16" xfId="10" applyNumberFormat="1" applyFont="1" applyFill="1" applyBorder="1" applyAlignment="1" applyProtection="1">
      <alignment horizontal="center" vertical="center" wrapText="1"/>
    </xf>
    <xf numFmtId="1" fontId="10" fillId="0" borderId="19" xfId="10" applyNumberFormat="1" applyFont="1" applyFill="1" applyBorder="1" applyAlignment="1" applyProtection="1">
      <alignment horizontal="center" vertical="center" wrapText="1"/>
    </xf>
    <xf numFmtId="1" fontId="10" fillId="0" borderId="20" xfId="10" applyNumberFormat="1" applyFont="1" applyFill="1" applyBorder="1" applyAlignment="1" applyProtection="1">
      <alignment horizontal="center" vertical="center" wrapText="1"/>
    </xf>
    <xf numFmtId="1" fontId="10" fillId="0" borderId="0" xfId="10" applyNumberFormat="1" applyFont="1" applyFill="1" applyBorder="1" applyAlignment="1" applyProtection="1">
      <alignment horizontal="center" vertical="center" wrapText="1"/>
    </xf>
    <xf numFmtId="1" fontId="10" fillId="0" borderId="21" xfId="10" applyNumberFormat="1" applyFont="1" applyFill="1" applyBorder="1" applyAlignment="1" applyProtection="1">
      <alignment horizontal="center" vertical="center" wrapText="1"/>
    </xf>
    <xf numFmtId="1" fontId="10" fillId="0" borderId="4" xfId="10" applyNumberFormat="1" applyFont="1" applyFill="1" applyBorder="1" applyAlignment="1" applyProtection="1">
      <alignment horizontal="center" vertical="center" wrapText="1"/>
    </xf>
    <xf numFmtId="1" fontId="10" fillId="0" borderId="1" xfId="10" applyNumberFormat="1" applyFont="1" applyFill="1" applyBorder="1" applyAlignment="1" applyProtection="1">
      <alignment horizontal="center" vertical="center" wrapText="1"/>
    </xf>
    <xf numFmtId="1" fontId="10" fillId="0" borderId="15" xfId="10" applyNumberFormat="1" applyFont="1" applyFill="1" applyBorder="1" applyAlignment="1" applyProtection="1">
      <alignment horizontal="center" vertical="center" wrapText="1"/>
    </xf>
    <xf numFmtId="1" fontId="5" fillId="0" borderId="13" xfId="10" applyNumberFormat="1" applyFont="1" applyFill="1" applyBorder="1" applyAlignment="1" applyProtection="1">
      <alignment horizontal="center" vertical="center"/>
      <protection locked="0"/>
    </xf>
    <xf numFmtId="1" fontId="5" fillId="0" borderId="22" xfId="10" applyNumberFormat="1" applyFont="1" applyFill="1" applyBorder="1" applyAlignment="1" applyProtection="1">
      <alignment horizontal="center" vertical="center"/>
      <protection locked="0"/>
    </xf>
    <xf numFmtId="1" fontId="5" fillId="0" borderId="17" xfId="10" applyNumberFormat="1" applyFont="1" applyFill="1" applyBorder="1" applyAlignment="1" applyProtection="1">
      <alignment horizontal="center" vertical="center"/>
      <protection locked="0"/>
    </xf>
    <xf numFmtId="1" fontId="10" fillId="0" borderId="13" xfId="10" applyNumberFormat="1" applyFont="1" applyFill="1" applyBorder="1" applyAlignment="1" applyProtection="1">
      <alignment horizontal="center" vertical="center" wrapText="1"/>
    </xf>
    <xf numFmtId="1" fontId="10" fillId="0" borderId="22" xfId="10" applyNumberFormat="1" applyFont="1" applyFill="1" applyBorder="1" applyAlignment="1" applyProtection="1">
      <alignment horizontal="center" vertical="center" wrapText="1"/>
    </xf>
    <xf numFmtId="1" fontId="10" fillId="0" borderId="17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13" fillId="0" borderId="13" xfId="10" applyNumberFormat="1" applyFont="1" applyFill="1" applyBorder="1" applyAlignment="1" applyProtection="1">
      <alignment horizontal="center" vertical="center" wrapText="1"/>
    </xf>
    <xf numFmtId="1" fontId="13" fillId="0" borderId="17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50" fillId="0" borderId="2" xfId="10" applyNumberFormat="1" applyFont="1" applyFill="1" applyBorder="1" applyAlignment="1" applyProtection="1">
      <alignment horizontal="center" vertical="center" wrapText="1"/>
    </xf>
    <xf numFmtId="1" fontId="11" fillId="0" borderId="18" xfId="10" applyNumberFormat="1" applyFont="1" applyFill="1" applyBorder="1" applyAlignment="1" applyProtection="1">
      <alignment horizontal="center" vertical="center" wrapText="1"/>
    </xf>
    <xf numFmtId="1" fontId="11" fillId="0" borderId="16" xfId="10" applyNumberFormat="1" applyFont="1" applyFill="1" applyBorder="1" applyAlignment="1" applyProtection="1">
      <alignment horizontal="center" vertical="center" wrapText="1"/>
    </xf>
    <xf numFmtId="1" fontId="11" fillId="0" borderId="19" xfId="10" applyNumberFormat="1" applyFont="1" applyFill="1" applyBorder="1" applyAlignment="1" applyProtection="1">
      <alignment horizontal="center" vertical="center" wrapText="1"/>
    </xf>
    <xf numFmtId="1" fontId="11" fillId="0" borderId="20" xfId="10" applyNumberFormat="1" applyFont="1" applyFill="1" applyBorder="1" applyAlignment="1" applyProtection="1">
      <alignment horizontal="center" vertical="center" wrapText="1"/>
    </xf>
    <xf numFmtId="1" fontId="11" fillId="0" borderId="0" xfId="10" applyNumberFormat="1" applyFont="1" applyFill="1" applyBorder="1" applyAlignment="1" applyProtection="1">
      <alignment horizontal="center" vertical="center" wrapText="1"/>
    </xf>
    <xf numFmtId="1" fontId="11" fillId="0" borderId="21" xfId="10" applyNumberFormat="1" applyFont="1" applyFill="1" applyBorder="1" applyAlignment="1" applyProtection="1">
      <alignment horizontal="center" vertical="center" wrapText="1"/>
    </xf>
    <xf numFmtId="1" fontId="11" fillId="0" borderId="4" xfId="10" applyNumberFormat="1" applyFont="1" applyFill="1" applyBorder="1" applyAlignment="1" applyProtection="1">
      <alignment horizontal="center" vertical="center" wrapText="1"/>
    </xf>
    <xf numFmtId="1" fontId="11" fillId="0" borderId="1" xfId="10" applyNumberFormat="1" applyFont="1" applyFill="1" applyBorder="1" applyAlignment="1" applyProtection="1">
      <alignment horizontal="center" vertical="center" wrapText="1"/>
    </xf>
    <xf numFmtId="1" fontId="11" fillId="0" borderId="15" xfId="10" applyNumberFormat="1" applyFont="1" applyFill="1" applyBorder="1" applyAlignment="1" applyProtection="1">
      <alignment horizontal="center" vertical="center" wrapText="1"/>
    </xf>
  </cellXfs>
  <cellStyles count="17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TБЛ-12~1" xfId="14"/>
    <cellStyle name="Обычный_Иванова_1.03.05 2" xfId="16"/>
    <cellStyle name="Обычный_Форма7Н" xfId="15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6"/>
  <sheetViews>
    <sheetView zoomScale="70" zoomScaleNormal="70" workbookViewId="0">
      <selection activeCell="N12" sqref="N12"/>
    </sheetView>
  </sheetViews>
  <sheetFormatPr defaultRowHeight="15" x14ac:dyDescent="0.25"/>
  <cols>
    <col min="1" max="1" width="51.85546875" style="68" customWidth="1"/>
    <col min="2" max="2" width="52.85546875" style="68" customWidth="1"/>
    <col min="3" max="16384" width="9.140625" style="68"/>
  </cols>
  <sheetData>
    <row r="1" spans="1:11" ht="36.75" customHeight="1" x14ac:dyDescent="0.4">
      <c r="B1" s="143" t="s">
        <v>117</v>
      </c>
    </row>
    <row r="2" spans="1:11" ht="26.25" customHeight="1" x14ac:dyDescent="0.25">
      <c r="A2" s="218" t="s">
        <v>156</v>
      </c>
      <c r="B2" s="218"/>
    </row>
    <row r="3" spans="1:11" ht="20.25" x14ac:dyDescent="0.25">
      <c r="A3" s="219" t="s">
        <v>139</v>
      </c>
      <c r="B3" s="219"/>
      <c r="C3" s="69"/>
      <c r="D3" s="69"/>
      <c r="E3" s="69"/>
      <c r="F3" s="69"/>
      <c r="G3" s="69"/>
      <c r="H3" s="69"/>
      <c r="I3" s="69"/>
      <c r="J3" s="69"/>
      <c r="K3" s="69"/>
    </row>
    <row r="4" spans="1:11" ht="24" customHeight="1" x14ac:dyDescent="0.25"/>
    <row r="5" spans="1:11" ht="30.75" customHeight="1" x14ac:dyDescent="0.25">
      <c r="A5" s="220" t="s">
        <v>115</v>
      </c>
      <c r="B5" s="71" t="s">
        <v>146</v>
      </c>
    </row>
    <row r="6" spans="1:11" ht="30.75" customHeight="1" x14ac:dyDescent="0.25">
      <c r="A6" s="221"/>
      <c r="B6" s="72" t="s">
        <v>147</v>
      </c>
    </row>
    <row r="7" spans="1:11" ht="30.75" customHeight="1" x14ac:dyDescent="0.25">
      <c r="A7" s="222"/>
      <c r="B7" s="70" t="s">
        <v>148</v>
      </c>
    </row>
    <row r="8" spans="1:11" ht="30.75" customHeight="1" x14ac:dyDescent="0.25">
      <c r="A8" s="215" t="s">
        <v>52</v>
      </c>
      <c r="B8" s="71" t="s">
        <v>149</v>
      </c>
    </row>
    <row r="9" spans="1:11" ht="30.75" customHeight="1" x14ac:dyDescent="0.25">
      <c r="A9" s="216"/>
      <c r="B9" s="72" t="s">
        <v>150</v>
      </c>
    </row>
    <row r="10" spans="1:11" ht="30.75" customHeight="1" thickBot="1" x14ac:dyDescent="0.3">
      <c r="A10" s="223"/>
      <c r="B10" s="73" t="s">
        <v>151</v>
      </c>
    </row>
    <row r="11" spans="1:11" ht="30.75" customHeight="1" thickTop="1" x14ac:dyDescent="0.25">
      <c r="A11" s="221" t="s">
        <v>116</v>
      </c>
      <c r="B11" s="74" t="s">
        <v>152</v>
      </c>
    </row>
    <row r="12" spans="1:11" ht="30.75" customHeight="1" x14ac:dyDescent="0.25">
      <c r="A12" s="221"/>
      <c r="B12" s="72" t="s">
        <v>153</v>
      </c>
    </row>
    <row r="13" spans="1:11" ht="30.75" customHeight="1" x14ac:dyDescent="0.25">
      <c r="A13" s="222"/>
      <c r="B13" s="70" t="s">
        <v>154</v>
      </c>
    </row>
    <row r="14" spans="1:11" ht="30.75" customHeight="1" x14ac:dyDescent="0.25">
      <c r="A14" s="215" t="s">
        <v>114</v>
      </c>
      <c r="B14" s="71" t="s">
        <v>142</v>
      </c>
    </row>
    <row r="15" spans="1:11" ht="30.75" customHeight="1" x14ac:dyDescent="0.25">
      <c r="A15" s="216"/>
      <c r="B15" s="72" t="s">
        <v>143</v>
      </c>
    </row>
    <row r="16" spans="1:11" ht="30.75" customHeight="1" x14ac:dyDescent="0.25">
      <c r="A16" s="217"/>
      <c r="B16" s="70" t="s">
        <v>155</v>
      </c>
    </row>
  </sheetData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3"/>
  <sheetViews>
    <sheetView view="pageBreakPreview" topLeftCell="A2" zoomScale="80" zoomScaleNormal="100" zoomScaleSheetLayoutView="80" workbookViewId="0">
      <selection activeCell="P6" sqref="P6"/>
    </sheetView>
  </sheetViews>
  <sheetFormatPr defaultColWidth="10.28515625" defaultRowHeight="15" x14ac:dyDescent="0.25"/>
  <cols>
    <col min="1" max="1" width="38.42578125" style="121" customWidth="1"/>
    <col min="2" max="2" width="19.7109375" style="121" customWidth="1"/>
    <col min="3" max="3" width="21.140625" style="121" customWidth="1"/>
    <col min="4" max="237" width="7.85546875" style="28" customWidth="1"/>
    <col min="238" max="238" width="39.28515625" style="28" customWidth="1"/>
    <col min="239" max="16384" width="10.28515625" style="28"/>
  </cols>
  <sheetData>
    <row r="1" spans="1:3" ht="26.25" x14ac:dyDescent="0.4">
      <c r="B1" s="230" t="s">
        <v>117</v>
      </c>
      <c r="C1" s="230"/>
    </row>
    <row r="2" spans="1:3" ht="93.75" customHeight="1" x14ac:dyDescent="0.25">
      <c r="A2" s="224" t="s">
        <v>157</v>
      </c>
      <c r="B2" s="224"/>
      <c r="C2" s="224"/>
    </row>
    <row r="3" spans="1:3" s="63" customFormat="1" ht="27" customHeight="1" x14ac:dyDescent="0.25">
      <c r="A3" s="225" t="s">
        <v>139</v>
      </c>
      <c r="B3" s="225"/>
      <c r="C3" s="225"/>
    </row>
    <row r="4" spans="1:3" s="30" customFormat="1" ht="25.5" customHeight="1" x14ac:dyDescent="0.2">
      <c r="A4" s="228"/>
      <c r="B4" s="226" t="s">
        <v>44</v>
      </c>
      <c r="C4" s="227"/>
    </row>
    <row r="5" spans="1:3" s="30" customFormat="1" ht="30" customHeight="1" x14ac:dyDescent="0.2">
      <c r="A5" s="229"/>
      <c r="B5" s="105" t="s">
        <v>113</v>
      </c>
      <c r="C5" s="106" t="s">
        <v>158</v>
      </c>
    </row>
    <row r="6" spans="1:3" s="30" customFormat="1" ht="63" customHeight="1" x14ac:dyDescent="0.2">
      <c r="A6" s="107" t="s">
        <v>112</v>
      </c>
      <c r="B6" s="108">
        <v>422</v>
      </c>
      <c r="C6" s="109">
        <v>428.2</v>
      </c>
    </row>
    <row r="7" spans="1:3" s="30" customFormat="1" ht="48.75" customHeight="1" x14ac:dyDescent="0.2">
      <c r="A7" s="110" t="s">
        <v>111</v>
      </c>
      <c r="B7" s="111">
        <v>56.5</v>
      </c>
      <c r="C7" s="112">
        <v>57.5</v>
      </c>
    </row>
    <row r="8" spans="1:3" s="30" customFormat="1" ht="57" customHeight="1" x14ac:dyDescent="0.2">
      <c r="A8" s="113" t="s">
        <v>53</v>
      </c>
      <c r="B8" s="114">
        <v>369.9</v>
      </c>
      <c r="C8" s="115">
        <v>382.6</v>
      </c>
    </row>
    <row r="9" spans="1:3" s="30" customFormat="1" ht="54.75" customHeight="1" x14ac:dyDescent="0.2">
      <c r="A9" s="116" t="s">
        <v>52</v>
      </c>
      <c r="B9" s="117">
        <v>49.5</v>
      </c>
      <c r="C9" s="118">
        <v>51.4</v>
      </c>
    </row>
    <row r="10" spans="1:3" s="30" customFormat="1" ht="70.5" customHeight="1" x14ac:dyDescent="0.2">
      <c r="A10" s="119" t="s">
        <v>58</v>
      </c>
      <c r="B10" s="108">
        <v>52.1</v>
      </c>
      <c r="C10" s="109">
        <v>45.6</v>
      </c>
    </row>
    <row r="11" spans="1:3" s="30" customFormat="1" ht="60.75" customHeight="1" x14ac:dyDescent="0.2">
      <c r="A11" s="116" t="s">
        <v>114</v>
      </c>
      <c r="B11" s="117">
        <v>12.3</v>
      </c>
      <c r="C11" s="118">
        <v>10.6</v>
      </c>
    </row>
    <row r="12" spans="1:3" s="31" customFormat="1" x14ac:dyDescent="0.25">
      <c r="A12" s="120"/>
      <c r="B12" s="120"/>
      <c r="C12" s="121"/>
    </row>
    <row r="13" spans="1:3" s="32" customFormat="1" ht="12" customHeight="1" x14ac:dyDescent="0.25">
      <c r="A13" s="122"/>
      <c r="B13" s="122"/>
      <c r="C13" s="121"/>
    </row>
    <row r="14" spans="1:3" x14ac:dyDescent="0.25">
      <c r="A14" s="123"/>
    </row>
    <row r="15" spans="1:3" x14ac:dyDescent="0.25">
      <c r="A15" s="123"/>
    </row>
    <row r="16" spans="1:3" x14ac:dyDescent="0.25">
      <c r="A16" s="123"/>
    </row>
    <row r="17" spans="1:1" x14ac:dyDescent="0.25">
      <c r="A17" s="123"/>
    </row>
    <row r="18" spans="1:1" x14ac:dyDescent="0.25">
      <c r="A18" s="123"/>
    </row>
    <row r="19" spans="1:1" x14ac:dyDescent="0.25">
      <c r="A19" s="123"/>
    </row>
    <row r="20" spans="1:1" x14ac:dyDescent="0.25">
      <c r="A20" s="123"/>
    </row>
    <row r="21" spans="1:1" x14ac:dyDescent="0.25">
      <c r="A21" s="123"/>
    </row>
    <row r="22" spans="1:1" x14ac:dyDescent="0.25">
      <c r="A22" s="123"/>
    </row>
    <row r="23" spans="1:1" x14ac:dyDescent="0.25">
      <c r="A23" s="123"/>
    </row>
  </sheetData>
  <mergeCells count="5">
    <mergeCell ref="A2:C2"/>
    <mergeCell ref="A3:C3"/>
    <mergeCell ref="B4:C4"/>
    <mergeCell ref="A4:A5"/>
    <mergeCell ref="B1:C1"/>
  </mergeCells>
  <printOptions horizontalCentered="1"/>
  <pageMargins left="0.24" right="0.17" top="0.46" bottom="0.19685039370078741" header="0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13"/>
  <sheetViews>
    <sheetView view="pageBreakPreview" zoomScale="85" zoomScaleNormal="75" zoomScaleSheetLayoutView="85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F21" sqref="F21"/>
    </sheetView>
  </sheetViews>
  <sheetFormatPr defaultColWidth="8.28515625" defaultRowHeight="12.75" x14ac:dyDescent="0.2"/>
  <cols>
    <col min="1" max="1" width="20.85546875" style="34" customWidth="1"/>
    <col min="2" max="2" width="16.42578125" style="34" customWidth="1"/>
    <col min="3" max="3" width="14.42578125" style="34" customWidth="1"/>
    <col min="4" max="4" width="14" style="34" customWidth="1"/>
    <col min="5" max="5" width="13.28515625" style="34" customWidth="1"/>
    <col min="6" max="6" width="12.7109375" style="34" customWidth="1"/>
    <col min="7" max="7" width="12" style="34" customWidth="1"/>
    <col min="8" max="8" width="12.5703125" style="34" customWidth="1"/>
    <col min="9" max="9" width="19.140625" style="34" customWidth="1"/>
    <col min="10" max="10" width="9.140625" style="35" customWidth="1"/>
    <col min="11" max="252" width="9.140625" style="34" customWidth="1"/>
    <col min="253" max="253" width="18.5703125" style="34" customWidth="1"/>
    <col min="254" max="254" width="11.5703125" style="34" customWidth="1"/>
    <col min="255" max="255" width="11" style="34" customWidth="1"/>
    <col min="256" max="16384" width="8.28515625" style="34"/>
  </cols>
  <sheetData>
    <row r="1" spans="1:9" ht="26.25" x14ac:dyDescent="0.4">
      <c r="H1" s="231" t="s">
        <v>117</v>
      </c>
      <c r="I1" s="232"/>
    </row>
    <row r="2" spans="1:9" s="33" customFormat="1" ht="18" customHeight="1" x14ac:dyDescent="0.3">
      <c r="A2" s="233" t="s">
        <v>159</v>
      </c>
      <c r="B2" s="233"/>
      <c r="C2" s="233"/>
      <c r="D2" s="233"/>
      <c r="E2" s="233"/>
      <c r="F2" s="233"/>
      <c r="G2" s="233"/>
      <c r="H2" s="233"/>
      <c r="I2" s="233"/>
    </row>
    <row r="3" spans="1:9" s="33" customFormat="1" ht="14.25" customHeight="1" x14ac:dyDescent="0.3">
      <c r="A3" s="234" t="s">
        <v>45</v>
      </c>
      <c r="B3" s="234"/>
      <c r="C3" s="234"/>
      <c r="D3" s="234"/>
      <c r="E3" s="234"/>
      <c r="F3" s="234"/>
      <c r="G3" s="234"/>
      <c r="H3" s="234"/>
      <c r="I3" s="234"/>
    </row>
    <row r="4" spans="1:9" s="33" customFormat="1" ht="9" hidden="1" customHeight="1" x14ac:dyDescent="0.3">
      <c r="A4" s="234"/>
      <c r="B4" s="234"/>
      <c r="C4" s="234"/>
      <c r="D4" s="234"/>
      <c r="E4" s="234"/>
      <c r="F4" s="234"/>
      <c r="G4" s="234"/>
      <c r="H4" s="234"/>
      <c r="I4" s="234"/>
    </row>
    <row r="5" spans="1:9" ht="18" customHeight="1" x14ac:dyDescent="0.25">
      <c r="A5" s="29" t="s">
        <v>140</v>
      </c>
      <c r="F5" s="235"/>
      <c r="G5" s="235"/>
      <c r="H5" s="235"/>
      <c r="I5" s="235"/>
    </row>
    <row r="6" spans="1:9" s="36" customFormat="1" ht="16.5" customHeight="1" x14ac:dyDescent="0.25">
      <c r="A6" s="237"/>
      <c r="B6" s="238" t="s">
        <v>46</v>
      </c>
      <c r="C6" s="238"/>
      <c r="D6" s="238" t="s">
        <v>47</v>
      </c>
      <c r="E6" s="238"/>
      <c r="F6" s="238" t="s">
        <v>48</v>
      </c>
      <c r="G6" s="238"/>
      <c r="H6" s="238" t="s">
        <v>49</v>
      </c>
      <c r="I6" s="238"/>
    </row>
    <row r="7" spans="1:9" s="37" customFormat="1" ht="27.75" customHeight="1" x14ac:dyDescent="0.25">
      <c r="A7" s="237"/>
      <c r="B7" s="67" t="s">
        <v>113</v>
      </c>
      <c r="C7" s="67" t="s">
        <v>158</v>
      </c>
      <c r="D7" s="67" t="s">
        <v>113</v>
      </c>
      <c r="E7" s="67" t="s">
        <v>158</v>
      </c>
      <c r="F7" s="67" t="s">
        <v>113</v>
      </c>
      <c r="G7" s="67" t="s">
        <v>158</v>
      </c>
      <c r="H7" s="67" t="s">
        <v>113</v>
      </c>
      <c r="I7" s="67" t="s">
        <v>158</v>
      </c>
    </row>
    <row r="8" spans="1:9" s="36" customFormat="1" ht="12.75" customHeight="1" x14ac:dyDescent="0.25">
      <c r="A8" s="38"/>
      <c r="B8" s="236" t="s">
        <v>50</v>
      </c>
      <c r="C8" s="236"/>
      <c r="D8" s="236" t="s">
        <v>51</v>
      </c>
      <c r="E8" s="236"/>
      <c r="F8" s="236" t="s">
        <v>50</v>
      </c>
      <c r="G8" s="236"/>
      <c r="H8" s="236" t="s">
        <v>51</v>
      </c>
      <c r="I8" s="236"/>
    </row>
    <row r="9" spans="1:9" ht="15.75" customHeight="1" x14ac:dyDescent="0.25">
      <c r="A9" s="39" t="s">
        <v>12</v>
      </c>
      <c r="B9" s="40">
        <v>369.9</v>
      </c>
      <c r="C9" s="40">
        <v>382.6</v>
      </c>
      <c r="D9" s="40">
        <v>49.5</v>
      </c>
      <c r="E9" s="40">
        <v>51.4</v>
      </c>
      <c r="F9" s="41">
        <v>52.1</v>
      </c>
      <c r="G9" s="41">
        <v>45.6</v>
      </c>
      <c r="H9" s="40">
        <v>12.3</v>
      </c>
      <c r="I9" s="40">
        <v>10.6</v>
      </c>
    </row>
    <row r="10" spans="1:9" ht="15.75" x14ac:dyDescent="0.2">
      <c r="A10" s="42"/>
      <c r="B10" s="43"/>
      <c r="C10" s="44"/>
      <c r="D10" s="42"/>
      <c r="E10" s="42"/>
      <c r="F10" s="42"/>
      <c r="G10" s="42"/>
      <c r="H10" s="42"/>
      <c r="I10" s="42"/>
    </row>
    <row r="11" spans="1:9" ht="15" x14ac:dyDescent="0.2">
      <c r="A11" s="42"/>
      <c r="C11" s="42"/>
      <c r="D11" s="42"/>
      <c r="E11" s="42"/>
      <c r="F11" s="42"/>
      <c r="G11" s="42"/>
      <c r="H11" s="42"/>
      <c r="I11" s="42"/>
    </row>
    <row r="12" spans="1:9" x14ac:dyDescent="0.2">
      <c r="A12" s="43"/>
      <c r="C12" s="43"/>
      <c r="D12" s="43"/>
      <c r="E12" s="43"/>
      <c r="F12" s="43"/>
      <c r="G12" s="43"/>
      <c r="H12" s="43"/>
      <c r="I12" s="43"/>
    </row>
    <row r="13" spans="1:9" x14ac:dyDescent="0.2">
      <c r="A13" s="43"/>
      <c r="C13" s="43"/>
      <c r="D13" s="43"/>
      <c r="E13" s="43"/>
      <c r="F13" s="43"/>
      <c r="G13" s="43"/>
      <c r="H13" s="43"/>
      <c r="I13" s="43"/>
    </row>
  </sheetData>
  <mergeCells count="14">
    <mergeCell ref="B8:C8"/>
    <mergeCell ref="D8:E8"/>
    <mergeCell ref="F8:G8"/>
    <mergeCell ref="H8:I8"/>
    <mergeCell ref="A6:A7"/>
    <mergeCell ref="B6:C6"/>
    <mergeCell ref="D6:E6"/>
    <mergeCell ref="F6:G6"/>
    <mergeCell ref="H6:I6"/>
    <mergeCell ref="H1:I1"/>
    <mergeCell ref="A2:I2"/>
    <mergeCell ref="A3:I3"/>
    <mergeCell ref="A4:I4"/>
    <mergeCell ref="F5:I5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6"/>
  <sheetViews>
    <sheetView view="pageBreakPreview" topLeftCell="B1" zoomScale="75" zoomScaleNormal="85" zoomScaleSheetLayoutView="75" workbookViewId="0">
      <pane xSplit="1" ySplit="7" topLeftCell="C8" activePane="bottomRight" state="frozen"/>
      <selection activeCell="A3" sqref="A3:A4"/>
      <selection pane="topRight" activeCell="A3" sqref="A3:A4"/>
      <selection pane="bottomLeft" activeCell="A3" sqref="A3:A4"/>
      <selection pane="bottomRight" activeCell="J11" sqref="J11"/>
    </sheetView>
  </sheetViews>
  <sheetFormatPr defaultRowHeight="12.75" x14ac:dyDescent="0.2"/>
  <cols>
    <col min="1" max="1" width="1.28515625" style="52" hidden="1" customWidth="1"/>
    <col min="2" max="2" width="32.5703125" style="52" customWidth="1"/>
    <col min="3" max="3" width="16.140625" style="52" customWidth="1"/>
    <col min="4" max="4" width="16.85546875" style="52" customWidth="1"/>
    <col min="5" max="5" width="14.7109375" style="52" customWidth="1"/>
    <col min="6" max="6" width="17.85546875" style="52" customWidth="1"/>
    <col min="7" max="7" width="9.140625" style="52"/>
    <col min="8" max="10" width="9.140625" style="52" customWidth="1"/>
    <col min="11" max="16384" width="9.140625" style="52"/>
  </cols>
  <sheetData>
    <row r="1" spans="1:6" ht="27.75" customHeight="1" x14ac:dyDescent="0.4">
      <c r="E1" s="239" t="s">
        <v>117</v>
      </c>
      <c r="F1" s="240"/>
    </row>
    <row r="2" spans="1:6" s="45" customFormat="1" ht="24.75" customHeight="1" x14ac:dyDescent="0.25">
      <c r="F2" s="46"/>
    </row>
    <row r="3" spans="1:6" s="47" customFormat="1" ht="51" customHeight="1" x14ac:dyDescent="0.25">
      <c r="A3" s="241" t="s">
        <v>54</v>
      </c>
      <c r="B3" s="241"/>
      <c r="C3" s="241"/>
      <c r="D3" s="241"/>
      <c r="E3" s="241"/>
      <c r="F3" s="241"/>
    </row>
    <row r="4" spans="1:6" s="47" customFormat="1" ht="20.25" customHeight="1" x14ac:dyDescent="0.25">
      <c r="A4" s="48"/>
      <c r="B4" s="48"/>
      <c r="C4" s="48"/>
      <c r="D4" s="48"/>
      <c r="E4" s="48"/>
      <c r="F4" s="48"/>
    </row>
    <row r="5" spans="1:6" s="47" customFormat="1" ht="16.5" customHeight="1" x14ac:dyDescent="0.25">
      <c r="A5" s="48"/>
      <c r="B5" s="48"/>
      <c r="C5" s="48"/>
      <c r="D5" s="48"/>
      <c r="E5" s="48"/>
      <c r="F5" s="49" t="s">
        <v>55</v>
      </c>
    </row>
    <row r="6" spans="1:6" s="47" customFormat="1" ht="24.75" customHeight="1" x14ac:dyDescent="0.25">
      <c r="A6" s="48"/>
      <c r="B6" s="242"/>
      <c r="C6" s="243" t="s">
        <v>161</v>
      </c>
      <c r="D6" s="243" t="s">
        <v>162</v>
      </c>
      <c r="E6" s="244" t="s">
        <v>56</v>
      </c>
      <c r="F6" s="244"/>
    </row>
    <row r="7" spans="1:6" s="47" customFormat="1" ht="42" customHeight="1" x14ac:dyDescent="0.25">
      <c r="A7" s="50"/>
      <c r="B7" s="242"/>
      <c r="C7" s="243"/>
      <c r="D7" s="243"/>
      <c r="E7" s="62" t="s">
        <v>2</v>
      </c>
      <c r="F7" s="51" t="s">
        <v>10</v>
      </c>
    </row>
    <row r="8" spans="1:6" ht="30.75" customHeight="1" x14ac:dyDescent="0.2">
      <c r="B8" s="75" t="s">
        <v>117</v>
      </c>
      <c r="C8" s="76">
        <f>SUM(C9:C26)</f>
        <v>2469</v>
      </c>
      <c r="D8" s="76">
        <f>SUM(D9:D26)</f>
        <v>2714</v>
      </c>
      <c r="E8" s="77">
        <f>ROUND(D8/C8*100,1)</f>
        <v>109.9</v>
      </c>
      <c r="F8" s="76">
        <f t="shared" ref="F8:F26" si="0">D8-C8</f>
        <v>245</v>
      </c>
    </row>
    <row r="9" spans="1:6" ht="18.75" x14ac:dyDescent="0.3">
      <c r="B9" s="78" t="s">
        <v>118</v>
      </c>
      <c r="C9" s="79">
        <v>15</v>
      </c>
      <c r="D9" s="79">
        <v>26</v>
      </c>
      <c r="E9" s="82">
        <f>ROUND(D9/C9*100,1)</f>
        <v>173.3</v>
      </c>
      <c r="F9" s="81">
        <f t="shared" si="0"/>
        <v>11</v>
      </c>
    </row>
    <row r="10" spans="1:6" ht="18.75" x14ac:dyDescent="0.3">
      <c r="B10" s="78" t="s">
        <v>119</v>
      </c>
      <c r="C10" s="79">
        <v>26</v>
      </c>
      <c r="D10" s="79">
        <v>0</v>
      </c>
      <c r="E10" s="82">
        <f t="shared" ref="E10:E11" si="1">ROUND(D10/C10*100,1)</f>
        <v>0</v>
      </c>
      <c r="F10" s="81">
        <f t="shared" si="0"/>
        <v>-26</v>
      </c>
    </row>
    <row r="11" spans="1:6" ht="18.75" x14ac:dyDescent="0.3">
      <c r="B11" s="78" t="s">
        <v>120</v>
      </c>
      <c r="C11" s="79">
        <v>0</v>
      </c>
      <c r="D11" s="79">
        <v>0</v>
      </c>
      <c r="E11" s="82" t="e">
        <f t="shared" si="1"/>
        <v>#DIV/0!</v>
      </c>
      <c r="F11" s="81">
        <f t="shared" si="0"/>
        <v>0</v>
      </c>
    </row>
    <row r="12" spans="1:6" ht="18.75" x14ac:dyDescent="0.3">
      <c r="B12" s="78" t="s">
        <v>121</v>
      </c>
      <c r="C12" s="79">
        <v>0</v>
      </c>
      <c r="D12" s="79">
        <v>45</v>
      </c>
      <c r="E12" s="82" t="e">
        <f t="shared" ref="E12:E13" si="2">ROUND(D12/C12*100,1)</f>
        <v>#DIV/0!</v>
      </c>
      <c r="F12" s="81">
        <f t="shared" si="0"/>
        <v>45</v>
      </c>
    </row>
    <row r="13" spans="1:6" ht="18.75" x14ac:dyDescent="0.3">
      <c r="B13" s="78" t="s">
        <v>122</v>
      </c>
      <c r="C13" s="79">
        <v>52</v>
      </c>
      <c r="D13" s="79">
        <v>0</v>
      </c>
      <c r="E13" s="82">
        <f t="shared" si="2"/>
        <v>0</v>
      </c>
      <c r="F13" s="81">
        <f t="shared" si="0"/>
        <v>-52</v>
      </c>
    </row>
    <row r="14" spans="1:6" ht="18.75" x14ac:dyDescent="0.3">
      <c r="B14" s="78" t="s">
        <v>123</v>
      </c>
      <c r="C14" s="79">
        <v>270</v>
      </c>
      <c r="D14" s="79">
        <v>100</v>
      </c>
      <c r="E14" s="80">
        <f>ROUND(D14/C14*100,1)</f>
        <v>37</v>
      </c>
      <c r="F14" s="81">
        <f t="shared" si="0"/>
        <v>-170</v>
      </c>
    </row>
    <row r="15" spans="1:6" ht="18.75" x14ac:dyDescent="0.3">
      <c r="B15" s="78" t="s">
        <v>124</v>
      </c>
      <c r="C15" s="79">
        <v>14</v>
      </c>
      <c r="D15" s="79">
        <v>2</v>
      </c>
      <c r="E15" s="80">
        <f>ROUND(D15/C15*100,1)</f>
        <v>14.3</v>
      </c>
      <c r="F15" s="81">
        <f t="shared" si="0"/>
        <v>-12</v>
      </c>
    </row>
    <row r="16" spans="1:6" ht="18.75" x14ac:dyDescent="0.3">
      <c r="B16" s="78" t="s">
        <v>125</v>
      </c>
      <c r="C16" s="79">
        <v>54</v>
      </c>
      <c r="D16" s="79">
        <v>173</v>
      </c>
      <c r="E16" s="82">
        <f>ROUND(D16/C16*100,1)</f>
        <v>320.39999999999998</v>
      </c>
      <c r="F16" s="81">
        <f t="shared" si="0"/>
        <v>119</v>
      </c>
    </row>
    <row r="17" spans="2:6" ht="18.75" x14ac:dyDescent="0.3">
      <c r="B17" s="83" t="s">
        <v>126</v>
      </c>
      <c r="C17" s="79">
        <v>0</v>
      </c>
      <c r="D17" s="79">
        <v>177</v>
      </c>
      <c r="E17" s="82" t="e">
        <f t="shared" ref="E17:E18" si="3">ROUND(D17/C17*100,1)</f>
        <v>#DIV/0!</v>
      </c>
      <c r="F17" s="81">
        <f t="shared" si="0"/>
        <v>177</v>
      </c>
    </row>
    <row r="18" spans="2:6" ht="18.75" x14ac:dyDescent="0.3">
      <c r="B18" s="78" t="s">
        <v>127</v>
      </c>
      <c r="C18" s="79">
        <v>0</v>
      </c>
      <c r="D18" s="79">
        <v>181</v>
      </c>
      <c r="E18" s="82" t="e">
        <f t="shared" si="3"/>
        <v>#DIV/0!</v>
      </c>
      <c r="F18" s="81">
        <f t="shared" si="0"/>
        <v>181</v>
      </c>
    </row>
    <row r="19" spans="2:6" ht="18.75" x14ac:dyDescent="0.3">
      <c r="B19" s="78" t="s">
        <v>128</v>
      </c>
      <c r="C19" s="79">
        <v>59</v>
      </c>
      <c r="D19" s="79">
        <v>19</v>
      </c>
      <c r="E19" s="82">
        <f t="shared" ref="E19:E26" si="4">ROUND(D19/C19*100,1)</f>
        <v>32.200000000000003</v>
      </c>
      <c r="F19" s="81">
        <f t="shared" si="0"/>
        <v>-40</v>
      </c>
    </row>
    <row r="20" spans="2:6" ht="18.75" x14ac:dyDescent="0.3">
      <c r="B20" s="78" t="s">
        <v>129</v>
      </c>
      <c r="C20" s="79">
        <v>131</v>
      </c>
      <c r="D20" s="79">
        <v>69</v>
      </c>
      <c r="E20" s="82">
        <f t="shared" si="4"/>
        <v>52.7</v>
      </c>
      <c r="F20" s="81">
        <f t="shared" si="0"/>
        <v>-62</v>
      </c>
    </row>
    <row r="21" spans="2:6" ht="18.75" x14ac:dyDescent="0.3">
      <c r="B21" s="78" t="s">
        <v>130</v>
      </c>
      <c r="C21" s="79">
        <v>171</v>
      </c>
      <c r="D21" s="79">
        <v>12</v>
      </c>
      <c r="E21" s="82">
        <f t="shared" si="4"/>
        <v>7</v>
      </c>
      <c r="F21" s="81">
        <f t="shared" si="0"/>
        <v>-159</v>
      </c>
    </row>
    <row r="22" spans="2:6" ht="18.75" x14ac:dyDescent="0.3">
      <c r="B22" s="78" t="s">
        <v>131</v>
      </c>
      <c r="C22" s="79">
        <v>27</v>
      </c>
      <c r="D22" s="79">
        <v>9</v>
      </c>
      <c r="E22" s="82">
        <f t="shared" si="4"/>
        <v>33.299999999999997</v>
      </c>
      <c r="F22" s="81">
        <f t="shared" si="0"/>
        <v>-18</v>
      </c>
    </row>
    <row r="23" spans="2:6" ht="18.75" x14ac:dyDescent="0.3">
      <c r="B23" s="78" t="s">
        <v>132</v>
      </c>
      <c r="C23" s="79">
        <v>735</v>
      </c>
      <c r="D23" s="79">
        <v>261</v>
      </c>
      <c r="E23" s="82">
        <f t="shared" si="4"/>
        <v>35.5</v>
      </c>
      <c r="F23" s="81">
        <f t="shared" si="0"/>
        <v>-474</v>
      </c>
    </row>
    <row r="24" spans="2:6" ht="18.75" x14ac:dyDescent="0.3">
      <c r="B24" s="78" t="s">
        <v>133</v>
      </c>
      <c r="C24" s="79">
        <v>95</v>
      </c>
      <c r="D24" s="79">
        <v>105</v>
      </c>
      <c r="E24" s="80">
        <f t="shared" si="4"/>
        <v>110.5</v>
      </c>
      <c r="F24" s="81">
        <f t="shared" si="0"/>
        <v>10</v>
      </c>
    </row>
    <row r="25" spans="2:6" ht="18.75" x14ac:dyDescent="0.3">
      <c r="B25" s="78" t="s">
        <v>134</v>
      </c>
      <c r="C25" s="79">
        <v>575</v>
      </c>
      <c r="D25" s="79">
        <v>1358</v>
      </c>
      <c r="E25" s="82">
        <f t="shared" si="4"/>
        <v>236.2</v>
      </c>
      <c r="F25" s="81">
        <f t="shared" si="0"/>
        <v>783</v>
      </c>
    </row>
    <row r="26" spans="2:6" ht="18.75" x14ac:dyDescent="0.3">
      <c r="B26" s="78" t="s">
        <v>135</v>
      </c>
      <c r="C26" s="79">
        <v>245</v>
      </c>
      <c r="D26" s="79">
        <v>177</v>
      </c>
      <c r="E26" s="82">
        <f t="shared" si="4"/>
        <v>72.2</v>
      </c>
      <c r="F26" s="81">
        <f t="shared" si="0"/>
        <v>-68</v>
      </c>
    </row>
  </sheetData>
  <mergeCells count="6">
    <mergeCell ref="E1:F1"/>
    <mergeCell ref="A3:F3"/>
    <mergeCell ref="B6:B7"/>
    <mergeCell ref="C6:C7"/>
    <mergeCell ref="D6:D7"/>
    <mergeCell ref="E6:F6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9"/>
  <sheetViews>
    <sheetView view="pageBreakPreview" zoomScale="60" zoomScaleNormal="75" workbookViewId="0">
      <selection activeCell="J28" sqref="J28"/>
    </sheetView>
  </sheetViews>
  <sheetFormatPr defaultColWidth="8.85546875" defaultRowHeight="20.25" x14ac:dyDescent="0.3"/>
  <cols>
    <col min="1" max="1" width="45.5703125" style="22" customWidth="1"/>
    <col min="2" max="2" width="15" style="156" customWidth="1"/>
    <col min="3" max="3" width="14.85546875" style="22" customWidth="1"/>
    <col min="4" max="4" width="14.140625" style="22" customWidth="1"/>
    <col min="5" max="5" width="16.85546875" style="22" customWidth="1"/>
    <col min="6" max="9" width="8.85546875" style="22"/>
    <col min="10" max="10" width="70.7109375" style="144" customWidth="1"/>
    <col min="11" max="16384" width="8.85546875" style="22"/>
  </cols>
  <sheetData>
    <row r="1" spans="1:10" ht="36.75" customHeight="1" x14ac:dyDescent="0.35">
      <c r="D1" s="245" t="s">
        <v>117</v>
      </c>
      <c r="E1" s="245"/>
      <c r="F1" s="245"/>
    </row>
    <row r="2" spans="1:10" s="18" customFormat="1" ht="65.25" customHeight="1" x14ac:dyDescent="0.3">
      <c r="A2" s="246" t="s">
        <v>62</v>
      </c>
      <c r="B2" s="246"/>
      <c r="C2" s="246"/>
      <c r="D2" s="246"/>
      <c r="E2" s="246"/>
      <c r="J2" s="145"/>
    </row>
    <row r="3" spans="1:10" s="18" customFormat="1" ht="21.75" customHeight="1" x14ac:dyDescent="0.3">
      <c r="A3" s="247" t="s">
        <v>13</v>
      </c>
      <c r="B3" s="247"/>
      <c r="C3" s="247"/>
      <c r="D3" s="247"/>
      <c r="E3" s="247"/>
      <c r="J3" s="145"/>
    </row>
    <row r="4" spans="1:10" s="20" customFormat="1" ht="12" customHeight="1" x14ac:dyDescent="0.3">
      <c r="A4" s="19"/>
      <c r="B4" s="157"/>
      <c r="C4" s="19"/>
      <c r="D4" s="19"/>
      <c r="E4" s="19"/>
      <c r="J4" s="144"/>
    </row>
    <row r="5" spans="1:10" s="20" customFormat="1" ht="21" customHeight="1" x14ac:dyDescent="0.3">
      <c r="A5" s="248"/>
      <c r="B5" s="244" t="s">
        <v>163</v>
      </c>
      <c r="C5" s="243" t="s">
        <v>164</v>
      </c>
      <c r="D5" s="250" t="s">
        <v>56</v>
      </c>
      <c r="E5" s="250"/>
      <c r="J5" s="144"/>
    </row>
    <row r="6" spans="1:10" s="20" customFormat="1" ht="60.75" customHeight="1" x14ac:dyDescent="0.2">
      <c r="A6" s="249"/>
      <c r="B6" s="244"/>
      <c r="C6" s="243"/>
      <c r="D6" s="57" t="s">
        <v>2</v>
      </c>
      <c r="E6" s="54" t="s">
        <v>57</v>
      </c>
    </row>
    <row r="7" spans="1:10" s="21" customFormat="1" ht="26.25" customHeight="1" x14ac:dyDescent="0.25">
      <c r="A7" s="54" t="s">
        <v>14</v>
      </c>
      <c r="B7" s="64">
        <f>SUM(B8:B26)</f>
        <v>2469</v>
      </c>
      <c r="C7" s="64">
        <f>SUM(C8:C26)</f>
        <v>2714</v>
      </c>
      <c r="D7" s="77">
        <f t="shared" ref="D7:D25" si="0">ROUND(C7/B7*100,1)</f>
        <v>109.9</v>
      </c>
      <c r="E7" s="76">
        <f t="shared" ref="E7:E26" si="1">C7-B7</f>
        <v>245</v>
      </c>
    </row>
    <row r="8" spans="1:10" ht="39.75" customHeight="1" x14ac:dyDescent="0.2">
      <c r="A8" s="58" t="s">
        <v>15</v>
      </c>
      <c r="B8" s="146">
        <v>89</v>
      </c>
      <c r="C8" s="146">
        <v>318</v>
      </c>
      <c r="D8" s="82">
        <f t="shared" si="0"/>
        <v>357.3</v>
      </c>
      <c r="E8" s="81">
        <f t="shared" si="1"/>
        <v>229</v>
      </c>
      <c r="J8" s="22"/>
    </row>
    <row r="9" spans="1:10" ht="44.25" customHeight="1" x14ac:dyDescent="0.2">
      <c r="A9" s="58" t="s">
        <v>16</v>
      </c>
      <c r="B9" s="146">
        <v>161</v>
      </c>
      <c r="C9" s="146">
        <v>91</v>
      </c>
      <c r="D9" s="82">
        <f t="shared" si="0"/>
        <v>56.5</v>
      </c>
      <c r="E9" s="81">
        <f t="shared" si="1"/>
        <v>-70</v>
      </c>
      <c r="J9" s="22"/>
    </row>
    <row r="10" spans="1:10" s="23" customFormat="1" ht="24" customHeight="1" x14ac:dyDescent="0.25">
      <c r="A10" s="58" t="s">
        <v>17</v>
      </c>
      <c r="B10" s="146">
        <v>190</v>
      </c>
      <c r="C10" s="146">
        <v>169</v>
      </c>
      <c r="D10" s="82">
        <f t="shared" si="0"/>
        <v>88.9</v>
      </c>
      <c r="E10" s="81">
        <f t="shared" si="1"/>
        <v>-21</v>
      </c>
    </row>
    <row r="11" spans="1:10" ht="43.5" customHeight="1" x14ac:dyDescent="0.2">
      <c r="A11" s="58" t="s">
        <v>18</v>
      </c>
      <c r="B11" s="146">
        <v>266</v>
      </c>
      <c r="C11" s="146">
        <v>236</v>
      </c>
      <c r="D11" s="82">
        <f t="shared" si="0"/>
        <v>88.7</v>
      </c>
      <c r="E11" s="81">
        <f t="shared" si="1"/>
        <v>-30</v>
      </c>
      <c r="J11" s="22"/>
    </row>
    <row r="12" spans="1:10" ht="42" customHeight="1" x14ac:dyDescent="0.2">
      <c r="A12" s="58" t="s">
        <v>19</v>
      </c>
      <c r="B12" s="146">
        <v>3</v>
      </c>
      <c r="C12" s="146">
        <v>0</v>
      </c>
      <c r="D12" s="82">
        <f t="shared" si="0"/>
        <v>0</v>
      </c>
      <c r="E12" s="81">
        <f t="shared" si="1"/>
        <v>-3</v>
      </c>
      <c r="J12" s="22"/>
    </row>
    <row r="13" spans="1:10" ht="19.5" customHeight="1" x14ac:dyDescent="0.2">
      <c r="A13" s="58" t="s">
        <v>20</v>
      </c>
      <c r="B13" s="146">
        <v>13</v>
      </c>
      <c r="C13" s="146">
        <v>70</v>
      </c>
      <c r="D13" s="82">
        <f t="shared" si="0"/>
        <v>538.5</v>
      </c>
      <c r="E13" s="81">
        <f t="shared" si="1"/>
        <v>57</v>
      </c>
      <c r="J13" s="22"/>
    </row>
    <row r="14" spans="1:10" ht="51" customHeight="1" x14ac:dyDescent="0.2">
      <c r="A14" s="58" t="s">
        <v>21</v>
      </c>
      <c r="B14" s="146">
        <v>7</v>
      </c>
      <c r="C14" s="146">
        <v>0</v>
      </c>
      <c r="D14" s="82">
        <f t="shared" si="0"/>
        <v>0</v>
      </c>
      <c r="E14" s="81">
        <f t="shared" si="1"/>
        <v>-7</v>
      </c>
      <c r="J14" s="22"/>
    </row>
    <row r="15" spans="1:10" ht="41.25" customHeight="1" x14ac:dyDescent="0.2">
      <c r="A15" s="58" t="s">
        <v>22</v>
      </c>
      <c r="B15" s="146">
        <v>0</v>
      </c>
      <c r="C15" s="146">
        <v>5</v>
      </c>
      <c r="D15" s="82" t="e">
        <f t="shared" si="0"/>
        <v>#DIV/0!</v>
      </c>
      <c r="E15" s="81">
        <f t="shared" si="1"/>
        <v>5</v>
      </c>
      <c r="J15" s="22"/>
    </row>
    <row r="16" spans="1:10" ht="42" customHeight="1" x14ac:dyDescent="0.2">
      <c r="A16" s="58" t="s">
        <v>23</v>
      </c>
      <c r="B16" s="146">
        <v>0</v>
      </c>
      <c r="C16" s="146">
        <v>0</v>
      </c>
      <c r="D16" s="82" t="e">
        <f t="shared" si="0"/>
        <v>#DIV/0!</v>
      </c>
      <c r="E16" s="81">
        <f t="shared" si="1"/>
        <v>0</v>
      </c>
      <c r="J16" s="22"/>
    </row>
    <row r="17" spans="1:10" ht="23.25" customHeight="1" x14ac:dyDescent="0.2">
      <c r="A17" s="58" t="s">
        <v>24</v>
      </c>
      <c r="B17" s="146">
        <v>0</v>
      </c>
      <c r="C17" s="146">
        <v>0</v>
      </c>
      <c r="D17" s="82" t="e">
        <f t="shared" si="0"/>
        <v>#DIV/0!</v>
      </c>
      <c r="E17" s="81">
        <f t="shared" si="1"/>
        <v>0</v>
      </c>
      <c r="J17" s="22"/>
    </row>
    <row r="18" spans="1:10" ht="22.5" customHeight="1" x14ac:dyDescent="0.2">
      <c r="A18" s="58" t="s">
        <v>25</v>
      </c>
      <c r="B18" s="147">
        <v>3</v>
      </c>
      <c r="C18" s="147">
        <v>0</v>
      </c>
      <c r="D18" s="82">
        <f t="shared" si="0"/>
        <v>0</v>
      </c>
      <c r="E18" s="81">
        <f t="shared" si="1"/>
        <v>-3</v>
      </c>
      <c r="J18" s="22"/>
    </row>
    <row r="19" spans="1:10" ht="22.5" customHeight="1" x14ac:dyDescent="0.2">
      <c r="A19" s="58" t="s">
        <v>26</v>
      </c>
      <c r="B19" s="146">
        <v>10</v>
      </c>
      <c r="C19" s="146">
        <v>59</v>
      </c>
      <c r="D19" s="82">
        <f t="shared" si="0"/>
        <v>590</v>
      </c>
      <c r="E19" s="81">
        <f t="shared" si="1"/>
        <v>49</v>
      </c>
      <c r="J19" s="22"/>
    </row>
    <row r="20" spans="1:10" ht="38.25" customHeight="1" x14ac:dyDescent="0.2">
      <c r="A20" s="58" t="s">
        <v>27</v>
      </c>
      <c r="B20" s="146">
        <v>0</v>
      </c>
      <c r="C20" s="146">
        <v>67</v>
      </c>
      <c r="D20" s="80">
        <v>0</v>
      </c>
      <c r="E20" s="81">
        <f t="shared" si="1"/>
        <v>67</v>
      </c>
      <c r="J20" s="22"/>
    </row>
    <row r="21" spans="1:10" ht="35.25" customHeight="1" x14ac:dyDescent="0.2">
      <c r="A21" s="58" t="s">
        <v>28</v>
      </c>
      <c r="B21" s="146">
        <v>9</v>
      </c>
      <c r="C21" s="146">
        <v>0</v>
      </c>
      <c r="D21" s="82">
        <f t="shared" si="0"/>
        <v>0</v>
      </c>
      <c r="E21" s="81">
        <f t="shared" si="1"/>
        <v>-9</v>
      </c>
      <c r="J21" s="22"/>
    </row>
    <row r="22" spans="1:10" ht="41.25" customHeight="1" x14ac:dyDescent="0.2">
      <c r="A22" s="58" t="s">
        <v>29</v>
      </c>
      <c r="B22" s="146">
        <v>522</v>
      </c>
      <c r="C22" s="146">
        <v>953</v>
      </c>
      <c r="D22" s="82">
        <f t="shared" si="0"/>
        <v>182.6</v>
      </c>
      <c r="E22" s="81">
        <f t="shared" si="1"/>
        <v>431</v>
      </c>
      <c r="J22" s="22"/>
    </row>
    <row r="23" spans="1:10" ht="19.5" customHeight="1" x14ac:dyDescent="0.2">
      <c r="A23" s="58" t="s">
        <v>30</v>
      </c>
      <c r="B23" s="146">
        <v>295</v>
      </c>
      <c r="C23" s="146">
        <v>77</v>
      </c>
      <c r="D23" s="82">
        <f t="shared" si="0"/>
        <v>26.1</v>
      </c>
      <c r="E23" s="81">
        <f t="shared" si="1"/>
        <v>-218</v>
      </c>
      <c r="J23" s="22"/>
    </row>
    <row r="24" spans="1:10" ht="39" customHeight="1" x14ac:dyDescent="0.2">
      <c r="A24" s="58" t="s">
        <v>31</v>
      </c>
      <c r="B24" s="146">
        <v>895</v>
      </c>
      <c r="C24" s="146">
        <v>669</v>
      </c>
      <c r="D24" s="82">
        <f t="shared" si="0"/>
        <v>74.7</v>
      </c>
      <c r="E24" s="81">
        <f t="shared" si="1"/>
        <v>-226</v>
      </c>
      <c r="J24" s="22"/>
    </row>
    <row r="25" spans="1:10" ht="38.25" customHeight="1" x14ac:dyDescent="0.2">
      <c r="A25" s="58" t="s">
        <v>32</v>
      </c>
      <c r="B25" s="146">
        <v>6</v>
      </c>
      <c r="C25" s="146">
        <v>0</v>
      </c>
      <c r="D25" s="82">
        <f t="shared" si="0"/>
        <v>0</v>
      </c>
      <c r="E25" s="81">
        <f t="shared" si="1"/>
        <v>-6</v>
      </c>
      <c r="J25" s="22"/>
    </row>
    <row r="26" spans="1:10" ht="22.5" customHeight="1" x14ac:dyDescent="0.2">
      <c r="A26" s="58" t="s">
        <v>33</v>
      </c>
      <c r="B26" s="146">
        <v>0</v>
      </c>
      <c r="C26" s="146">
        <v>0</v>
      </c>
      <c r="D26" s="82">
        <v>0</v>
      </c>
      <c r="E26" s="81">
        <f t="shared" si="1"/>
        <v>0</v>
      </c>
      <c r="J26" s="22"/>
    </row>
    <row r="27" spans="1:10" ht="18.75" x14ac:dyDescent="0.3">
      <c r="A27" s="24"/>
      <c r="B27" s="158"/>
      <c r="C27" s="24"/>
      <c r="D27" s="24"/>
      <c r="J27" s="22"/>
    </row>
    <row r="28" spans="1:10" ht="18.75" x14ac:dyDescent="0.3">
      <c r="A28" s="24"/>
      <c r="B28" s="159"/>
      <c r="C28" s="24"/>
      <c r="D28" s="24"/>
      <c r="J28" s="22"/>
    </row>
    <row r="29" spans="1:10" x14ac:dyDescent="0.3">
      <c r="I29" s="144"/>
      <c r="J29" s="22"/>
    </row>
  </sheetData>
  <mergeCells count="7">
    <mergeCell ref="D1:F1"/>
    <mergeCell ref="A2:E2"/>
    <mergeCell ref="A3:E3"/>
    <mergeCell ref="A5:A6"/>
    <mergeCell ref="B5:B6"/>
    <mergeCell ref="C5:C6"/>
    <mergeCell ref="D5:E5"/>
  </mergeCells>
  <printOptions horizontalCentered="1"/>
  <pageMargins left="0.19685039370078741" right="0" top="0.51181102362204722" bottom="0.39370078740157483" header="0" footer="0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18"/>
  <sheetViews>
    <sheetView view="pageBreakPreview" zoomScale="75" zoomScaleNormal="75" zoomScaleSheetLayoutView="75" workbookViewId="0">
      <selection activeCell="K8" sqref="K8"/>
    </sheetView>
  </sheetViews>
  <sheetFormatPr defaultColWidth="8.85546875" defaultRowHeight="12.75" x14ac:dyDescent="0.2"/>
  <cols>
    <col min="1" max="1" width="52.85546875" style="22" customWidth="1"/>
    <col min="2" max="3" width="17.42578125" style="22" customWidth="1"/>
    <col min="4" max="4" width="19.5703125" style="22" customWidth="1"/>
    <col min="5" max="5" width="15.85546875" style="22" customWidth="1"/>
    <col min="6" max="6" width="10.85546875" style="22" bestFit="1" customWidth="1"/>
    <col min="7" max="16384" width="8.85546875" style="22"/>
  </cols>
  <sheetData>
    <row r="1" spans="1:6" ht="36" customHeight="1" x14ac:dyDescent="0.4">
      <c r="D1" s="251" t="s">
        <v>117</v>
      </c>
      <c r="E1" s="252"/>
    </row>
    <row r="2" spans="1:6" s="18" customFormat="1" ht="26.25" customHeight="1" x14ac:dyDescent="0.3">
      <c r="A2" s="253" t="s">
        <v>63</v>
      </c>
      <c r="B2" s="253"/>
      <c r="C2" s="253"/>
      <c r="D2" s="253"/>
      <c r="E2" s="253"/>
    </row>
    <row r="3" spans="1:6" s="18" customFormat="1" ht="24" customHeight="1" x14ac:dyDescent="0.3">
      <c r="A3" s="254" t="s">
        <v>34</v>
      </c>
      <c r="B3" s="254"/>
      <c r="C3" s="254"/>
      <c r="D3" s="254"/>
      <c r="E3" s="254"/>
    </row>
    <row r="4" spans="1:6" s="18" customFormat="1" ht="6" customHeight="1" x14ac:dyDescent="0.35">
      <c r="A4" s="53"/>
      <c r="B4" s="53"/>
      <c r="C4" s="53"/>
      <c r="D4" s="53"/>
      <c r="E4" s="53"/>
    </row>
    <row r="5" spans="1:6" s="20" customFormat="1" ht="25.5" customHeight="1" x14ac:dyDescent="0.2">
      <c r="A5" s="255"/>
      <c r="B5" s="244" t="s">
        <v>161</v>
      </c>
      <c r="C5" s="244" t="s">
        <v>165</v>
      </c>
      <c r="D5" s="256" t="s">
        <v>56</v>
      </c>
      <c r="E5" s="256"/>
    </row>
    <row r="6" spans="1:6" s="20" customFormat="1" ht="37.5" customHeight="1" x14ac:dyDescent="0.2">
      <c r="A6" s="255"/>
      <c r="B6" s="244"/>
      <c r="C6" s="244"/>
      <c r="D6" s="55" t="s">
        <v>2</v>
      </c>
      <c r="E6" s="55" t="s">
        <v>57</v>
      </c>
    </row>
    <row r="7" spans="1:6" s="26" customFormat="1" ht="34.5" customHeight="1" x14ac:dyDescent="0.25">
      <c r="A7" s="59" t="s">
        <v>14</v>
      </c>
      <c r="B7" s="25">
        <f>SUM(B8:B16)</f>
        <v>2469</v>
      </c>
      <c r="C7" s="25">
        <f>SUM(C8:C16)</f>
        <v>2714</v>
      </c>
      <c r="D7" s="77">
        <f t="shared" ref="D7:D16" si="0">ROUND(C7/B7*100,1)</f>
        <v>109.9</v>
      </c>
      <c r="E7" s="76">
        <f t="shared" ref="E7:E16" si="1">C7-B7</f>
        <v>245</v>
      </c>
      <c r="F7" s="27"/>
    </row>
    <row r="8" spans="1:6" ht="51" customHeight="1" x14ac:dyDescent="0.2">
      <c r="A8" s="60" t="s">
        <v>35</v>
      </c>
      <c r="B8" s="147">
        <v>307</v>
      </c>
      <c r="C8" s="147">
        <v>337</v>
      </c>
      <c r="D8" s="82">
        <f t="shared" si="0"/>
        <v>109.8</v>
      </c>
      <c r="E8" s="81">
        <f t="shared" si="1"/>
        <v>30</v>
      </c>
      <c r="F8" s="27"/>
    </row>
    <row r="9" spans="1:6" ht="35.25" customHeight="1" x14ac:dyDescent="0.2">
      <c r="A9" s="60" t="s">
        <v>36</v>
      </c>
      <c r="B9" s="146">
        <v>630</v>
      </c>
      <c r="C9" s="146">
        <v>624</v>
      </c>
      <c r="D9" s="82">
        <f t="shared" si="0"/>
        <v>99</v>
      </c>
      <c r="E9" s="81">
        <f t="shared" si="1"/>
        <v>-6</v>
      </c>
      <c r="F9" s="27"/>
    </row>
    <row r="10" spans="1:6" s="23" customFormat="1" ht="25.5" customHeight="1" x14ac:dyDescent="0.25">
      <c r="A10" s="60" t="s">
        <v>37</v>
      </c>
      <c r="B10" s="146">
        <v>555</v>
      </c>
      <c r="C10" s="146">
        <v>388</v>
      </c>
      <c r="D10" s="82">
        <f t="shared" si="0"/>
        <v>69.900000000000006</v>
      </c>
      <c r="E10" s="81">
        <f t="shared" si="1"/>
        <v>-167</v>
      </c>
      <c r="F10" s="27"/>
    </row>
    <row r="11" spans="1:6" ht="36.75" customHeight="1" x14ac:dyDescent="0.2">
      <c r="A11" s="60" t="s">
        <v>38</v>
      </c>
      <c r="B11" s="146">
        <v>79</v>
      </c>
      <c r="C11" s="146">
        <v>69</v>
      </c>
      <c r="D11" s="82">
        <f t="shared" si="0"/>
        <v>87.3</v>
      </c>
      <c r="E11" s="81">
        <f t="shared" si="1"/>
        <v>-10</v>
      </c>
      <c r="F11" s="27"/>
    </row>
    <row r="12" spans="1:6" ht="28.5" customHeight="1" x14ac:dyDescent="0.2">
      <c r="A12" s="60" t="s">
        <v>39</v>
      </c>
      <c r="B12" s="146">
        <v>270</v>
      </c>
      <c r="C12" s="146">
        <v>316</v>
      </c>
      <c r="D12" s="82">
        <f t="shared" si="0"/>
        <v>117</v>
      </c>
      <c r="E12" s="81">
        <f t="shared" si="1"/>
        <v>46</v>
      </c>
      <c r="F12" s="27"/>
    </row>
    <row r="13" spans="1:6" ht="59.25" customHeight="1" x14ac:dyDescent="0.2">
      <c r="A13" s="60" t="s">
        <v>40</v>
      </c>
      <c r="B13" s="146">
        <v>4</v>
      </c>
      <c r="C13" s="146">
        <v>7</v>
      </c>
      <c r="D13" s="80">
        <v>0</v>
      </c>
      <c r="E13" s="81">
        <f t="shared" si="1"/>
        <v>3</v>
      </c>
      <c r="F13" s="27"/>
    </row>
    <row r="14" spans="1:6" ht="30.75" customHeight="1" x14ac:dyDescent="0.2">
      <c r="A14" s="60" t="s">
        <v>41</v>
      </c>
      <c r="B14" s="146">
        <v>340</v>
      </c>
      <c r="C14" s="146">
        <v>203</v>
      </c>
      <c r="D14" s="82">
        <f t="shared" si="0"/>
        <v>59.7</v>
      </c>
      <c r="E14" s="81">
        <f t="shared" si="1"/>
        <v>-137</v>
      </c>
      <c r="F14" s="27"/>
    </row>
    <row r="15" spans="1:6" ht="75" customHeight="1" x14ac:dyDescent="0.2">
      <c r="A15" s="60" t="s">
        <v>42</v>
      </c>
      <c r="B15" s="146">
        <v>159</v>
      </c>
      <c r="C15" s="146">
        <v>448</v>
      </c>
      <c r="D15" s="82">
        <f t="shared" si="0"/>
        <v>281.8</v>
      </c>
      <c r="E15" s="81">
        <f t="shared" si="1"/>
        <v>289</v>
      </c>
      <c r="F15" s="27"/>
    </row>
    <row r="16" spans="1:6" ht="33" customHeight="1" x14ac:dyDescent="0.2">
      <c r="A16" s="60" t="s">
        <v>43</v>
      </c>
      <c r="B16" s="146">
        <v>125</v>
      </c>
      <c r="C16" s="146">
        <v>322</v>
      </c>
      <c r="D16" s="82">
        <f t="shared" si="0"/>
        <v>257.60000000000002</v>
      </c>
      <c r="E16" s="81">
        <f t="shared" si="1"/>
        <v>197</v>
      </c>
      <c r="F16" s="27"/>
    </row>
    <row r="17" spans="1:5" x14ac:dyDescent="0.2">
      <c r="A17" s="24"/>
      <c r="B17" s="24"/>
      <c r="C17" s="24"/>
      <c r="D17" s="24"/>
      <c r="E17" s="24"/>
    </row>
    <row r="18" spans="1:5" x14ac:dyDescent="0.2">
      <c r="A18" s="24"/>
      <c r="B18" s="24"/>
      <c r="C18" s="24"/>
      <c r="D18" s="24"/>
      <c r="E18" s="24"/>
    </row>
  </sheetData>
  <mergeCells count="7">
    <mergeCell ref="D1:E1"/>
    <mergeCell ref="A2:E2"/>
    <mergeCell ref="A3:E3"/>
    <mergeCell ref="A5:A6"/>
    <mergeCell ref="B5:B6"/>
    <mergeCell ref="C5:C6"/>
    <mergeCell ref="D5:E5"/>
  </mergeCells>
  <printOptions horizontalCentered="1"/>
  <pageMargins left="0.39370078740157483" right="0" top="0.51181102362204722" bottom="0" header="0" footer="0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4"/>
  <sheetViews>
    <sheetView view="pageBreakPreview" zoomScale="70" zoomScaleNormal="100" zoomScaleSheetLayoutView="70" workbookViewId="0">
      <pane xSplit="1" ySplit="5" topLeftCell="B6" activePane="bottomRight" state="frozen"/>
      <selection activeCell="A3" sqref="A3:A4"/>
      <selection pane="topRight" activeCell="A3" sqref="A3:A4"/>
      <selection pane="bottomLeft" activeCell="A3" sqref="A3:A4"/>
      <selection pane="bottomRight" activeCell="K15" sqref="K15"/>
    </sheetView>
  </sheetViews>
  <sheetFormatPr defaultRowHeight="12.75" x14ac:dyDescent="0.2"/>
  <cols>
    <col min="1" max="1" width="69.7109375" style="85" customWidth="1"/>
    <col min="2" max="2" width="13" style="150" customWidth="1"/>
    <col min="3" max="3" width="12.28515625" style="150" customWidth="1"/>
    <col min="4" max="4" width="10.42578125" style="85" customWidth="1"/>
    <col min="5" max="5" width="25.85546875" style="85" customWidth="1"/>
    <col min="6" max="6" width="7.5703125" style="85" customWidth="1"/>
    <col min="7" max="7" width="7.5703125" style="61" customWidth="1"/>
    <col min="8" max="16384" width="9.140625" style="61"/>
  </cols>
  <sheetData>
    <row r="1" spans="1:7" ht="42" customHeight="1" x14ac:dyDescent="0.4">
      <c r="D1" s="257"/>
      <c r="E1" s="258"/>
    </row>
    <row r="2" spans="1:7" ht="45.75" customHeight="1" x14ac:dyDescent="0.2">
      <c r="A2" s="274" t="s">
        <v>138</v>
      </c>
      <c r="B2" s="274"/>
      <c r="C2" s="274"/>
      <c r="D2" s="274"/>
      <c r="E2" s="274"/>
    </row>
    <row r="3" spans="1:7" ht="39.75" customHeight="1" x14ac:dyDescent="0.45">
      <c r="A3" s="275" t="s">
        <v>168</v>
      </c>
      <c r="B3" s="275"/>
      <c r="C3" s="275"/>
      <c r="D3" s="275"/>
      <c r="E3" s="275"/>
      <c r="F3" s="127"/>
      <c r="G3" s="66"/>
    </row>
    <row r="4" spans="1:7" ht="13.5" customHeight="1" x14ac:dyDescent="0.2">
      <c r="A4" s="276" t="s">
        <v>0</v>
      </c>
      <c r="B4" s="277" t="s">
        <v>80</v>
      </c>
      <c r="C4" s="277" t="s">
        <v>144</v>
      </c>
      <c r="D4" s="278" t="s">
        <v>1</v>
      </c>
      <c r="E4" s="278"/>
    </row>
    <row r="5" spans="1:7" ht="28.5" customHeight="1" x14ac:dyDescent="0.2">
      <c r="A5" s="276"/>
      <c r="B5" s="277"/>
      <c r="C5" s="277"/>
      <c r="D5" s="126" t="s">
        <v>2</v>
      </c>
      <c r="E5" s="84" t="s">
        <v>3</v>
      </c>
    </row>
    <row r="6" spans="1:7" ht="19.5" customHeight="1" x14ac:dyDescent="0.2">
      <c r="A6" s="160" t="s">
        <v>83</v>
      </c>
      <c r="B6" s="198">
        <v>19.917999999999999</v>
      </c>
      <c r="C6" s="198">
        <v>26.14</v>
      </c>
      <c r="D6" s="161">
        <f>ROUND(C6/B6*100,1)</f>
        <v>131.19999999999999</v>
      </c>
      <c r="E6" s="162">
        <f t="shared" ref="E6:E13" si="0">C6-B6</f>
        <v>6.2220000000000013</v>
      </c>
    </row>
    <row r="7" spans="1:7" ht="19.5" customHeight="1" x14ac:dyDescent="0.2">
      <c r="A7" s="163" t="s">
        <v>84</v>
      </c>
      <c r="B7" s="199">
        <v>12.084</v>
      </c>
      <c r="C7" s="199">
        <v>18.216000000000001</v>
      </c>
      <c r="D7" s="164">
        <f t="shared" ref="D7:D11" si="1">ROUND(C7/B7*100,1)</f>
        <v>150.69999999999999</v>
      </c>
      <c r="E7" s="165">
        <f>C7-B7</f>
        <v>6.1320000000000014</v>
      </c>
    </row>
    <row r="8" spans="1:7" ht="37.5" x14ac:dyDescent="0.2">
      <c r="A8" s="130" t="s">
        <v>85</v>
      </c>
      <c r="B8" s="200">
        <v>16.670999999999999</v>
      </c>
      <c r="C8" s="200">
        <v>10.874000000000001</v>
      </c>
      <c r="D8" s="166">
        <f t="shared" si="1"/>
        <v>65.2</v>
      </c>
      <c r="E8" s="166">
        <f t="shared" si="0"/>
        <v>-5.7969999999999988</v>
      </c>
      <c r="F8" s="128"/>
      <c r="G8" s="65"/>
    </row>
    <row r="9" spans="1:7" ht="19.5" customHeight="1" x14ac:dyDescent="0.2">
      <c r="A9" s="167" t="s">
        <v>86</v>
      </c>
      <c r="B9" s="201">
        <v>10.164</v>
      </c>
      <c r="C9" s="201">
        <v>5.7539999999999996</v>
      </c>
      <c r="D9" s="166">
        <f t="shared" si="1"/>
        <v>56.6</v>
      </c>
      <c r="E9" s="166">
        <f t="shared" si="0"/>
        <v>-4.41</v>
      </c>
    </row>
    <row r="10" spans="1:7" ht="34.5" x14ac:dyDescent="0.2">
      <c r="A10" s="168" t="s">
        <v>87</v>
      </c>
      <c r="B10" s="202">
        <v>61</v>
      </c>
      <c r="C10" s="202">
        <v>52.9</v>
      </c>
      <c r="D10" s="261" t="s">
        <v>169</v>
      </c>
      <c r="E10" s="262"/>
      <c r="F10" s="129"/>
    </row>
    <row r="11" spans="1:7" ht="33" x14ac:dyDescent="0.2">
      <c r="A11" s="169" t="s">
        <v>88</v>
      </c>
      <c r="B11" s="203">
        <v>6.5069999999999997</v>
      </c>
      <c r="C11" s="203">
        <v>5.12</v>
      </c>
      <c r="D11" s="170">
        <f t="shared" si="1"/>
        <v>78.7</v>
      </c>
      <c r="E11" s="171">
        <f t="shared" si="0"/>
        <v>-1.3869999999999996</v>
      </c>
    </row>
    <row r="12" spans="1:7" ht="25.5" customHeight="1" x14ac:dyDescent="0.2">
      <c r="A12" s="172" t="s">
        <v>136</v>
      </c>
      <c r="B12" s="204">
        <v>108</v>
      </c>
      <c r="C12" s="204">
        <v>43</v>
      </c>
      <c r="D12" s="173">
        <f>ROUND(C12/B12*100,1)</f>
        <v>39.799999999999997</v>
      </c>
      <c r="E12" s="174">
        <f t="shared" si="0"/>
        <v>-65</v>
      </c>
    </row>
    <row r="13" spans="1:7" ht="21" customHeight="1" x14ac:dyDescent="0.2">
      <c r="A13" s="163" t="s">
        <v>141</v>
      </c>
      <c r="B13" s="204">
        <v>424</v>
      </c>
      <c r="C13" s="204">
        <v>239</v>
      </c>
      <c r="D13" s="164">
        <f>ROUND(C13/B13*100,1)</f>
        <v>56.4</v>
      </c>
      <c r="E13" s="175">
        <f t="shared" si="0"/>
        <v>-185</v>
      </c>
    </row>
    <row r="14" spans="1:7" s="150" customFormat="1" ht="19.5" customHeight="1" x14ac:dyDescent="0.2">
      <c r="A14" s="151" t="s">
        <v>89</v>
      </c>
      <c r="B14" s="205">
        <v>32.700000000000003</v>
      </c>
      <c r="C14" s="205">
        <v>19.600000000000001</v>
      </c>
      <c r="D14" s="261" t="s">
        <v>170</v>
      </c>
      <c r="E14" s="262"/>
      <c r="F14" s="152"/>
    </row>
    <row r="15" spans="1:7" ht="19.5" customHeight="1" x14ac:dyDescent="0.2">
      <c r="A15" s="132" t="s">
        <v>90</v>
      </c>
      <c r="B15" s="206">
        <v>2.0489999999999999</v>
      </c>
      <c r="C15" s="206">
        <v>1.0529999999999999</v>
      </c>
      <c r="D15" s="176">
        <f>ROUND(C15/B15*100,1)</f>
        <v>51.4</v>
      </c>
      <c r="E15" s="154">
        <f>C15-B15</f>
        <v>-0.996</v>
      </c>
    </row>
    <row r="16" spans="1:7" s="150" customFormat="1" ht="19.5" customHeight="1" x14ac:dyDescent="0.2">
      <c r="A16" s="149" t="s">
        <v>91</v>
      </c>
      <c r="B16" s="207">
        <v>94.5</v>
      </c>
      <c r="C16" s="207">
        <v>76.8</v>
      </c>
      <c r="D16" s="261" t="s">
        <v>171</v>
      </c>
      <c r="E16" s="262"/>
    </row>
    <row r="17" spans="1:6" ht="19.5" customHeight="1" x14ac:dyDescent="0.2">
      <c r="A17" s="130" t="s">
        <v>92</v>
      </c>
      <c r="B17" s="208">
        <v>471</v>
      </c>
      <c r="C17" s="208">
        <v>327</v>
      </c>
      <c r="D17" s="166">
        <f>ROUND(C17/B17*100,1)</f>
        <v>69.400000000000006</v>
      </c>
      <c r="E17" s="177">
        <f>C17-B17</f>
        <v>-144</v>
      </c>
    </row>
    <row r="18" spans="1:6" ht="34.5" customHeight="1" x14ac:dyDescent="0.2">
      <c r="A18" s="149" t="s">
        <v>93</v>
      </c>
      <c r="B18" s="207">
        <v>84.9</v>
      </c>
      <c r="C18" s="207">
        <v>51.5</v>
      </c>
      <c r="D18" s="261" t="s">
        <v>172</v>
      </c>
      <c r="E18" s="262"/>
    </row>
    <row r="19" spans="1:6" ht="19.5" customHeight="1" x14ac:dyDescent="0.2">
      <c r="A19" s="132" t="s">
        <v>94</v>
      </c>
      <c r="B19" s="134">
        <v>7</v>
      </c>
      <c r="C19" s="134">
        <v>0</v>
      </c>
      <c r="D19" s="166">
        <f>ROUND(C19/B19*100,1)</f>
        <v>0</v>
      </c>
      <c r="E19" s="134">
        <f>C19-B19</f>
        <v>-7</v>
      </c>
    </row>
    <row r="20" spans="1:6" ht="37.5" x14ac:dyDescent="0.2">
      <c r="A20" s="178" t="s">
        <v>95</v>
      </c>
      <c r="B20" s="209">
        <v>5.35</v>
      </c>
      <c r="C20" s="209">
        <v>3.3719999999999999</v>
      </c>
      <c r="D20" s="179">
        <f t="shared" ref="D20:D25" si="2">ROUND(C20/B20*100,1)</f>
        <v>63</v>
      </c>
      <c r="E20" s="179">
        <f t="shared" ref="E20:E25" si="3">C20-B20</f>
        <v>-1.9779999999999998</v>
      </c>
    </row>
    <row r="21" spans="1:6" ht="19.5" customHeight="1" x14ac:dyDescent="0.2">
      <c r="A21" s="133" t="s">
        <v>96</v>
      </c>
      <c r="B21" s="210">
        <v>5.343</v>
      </c>
      <c r="C21" s="210">
        <v>3.3639999999999999</v>
      </c>
      <c r="D21" s="148">
        <f t="shared" si="2"/>
        <v>63</v>
      </c>
      <c r="E21" s="141">
        <f t="shared" si="3"/>
        <v>-1.9790000000000001</v>
      </c>
    </row>
    <row r="22" spans="1:6" ht="37.5" x14ac:dyDescent="0.2">
      <c r="A22" s="132" t="s">
        <v>97</v>
      </c>
      <c r="B22" s="206">
        <v>92.022999999999996</v>
      </c>
      <c r="C22" s="206">
        <v>41.631999999999998</v>
      </c>
      <c r="D22" s="148">
        <f t="shared" si="2"/>
        <v>45.2</v>
      </c>
      <c r="E22" s="141">
        <f t="shared" si="3"/>
        <v>-50.390999999999998</v>
      </c>
    </row>
    <row r="23" spans="1:6" ht="19.5" customHeight="1" x14ac:dyDescent="0.2">
      <c r="A23" s="133" t="s">
        <v>96</v>
      </c>
      <c r="B23" s="206">
        <v>19.495000000000001</v>
      </c>
      <c r="C23" s="206">
        <v>24.021999999999998</v>
      </c>
      <c r="D23" s="148">
        <f t="shared" si="2"/>
        <v>123.2</v>
      </c>
      <c r="E23" s="141">
        <f t="shared" si="3"/>
        <v>4.5269999999999975</v>
      </c>
    </row>
    <row r="24" spans="1:6" ht="19.5" customHeight="1" x14ac:dyDescent="0.2">
      <c r="A24" s="132" t="s">
        <v>98</v>
      </c>
      <c r="B24" s="206">
        <v>16.526</v>
      </c>
      <c r="C24" s="206">
        <v>23.635000000000002</v>
      </c>
      <c r="D24" s="153">
        <f t="shared" si="2"/>
        <v>143</v>
      </c>
      <c r="E24" s="154">
        <f t="shared" si="3"/>
        <v>7.1090000000000018</v>
      </c>
    </row>
    <row r="25" spans="1:6" ht="19.5" customHeight="1" x14ac:dyDescent="0.2">
      <c r="A25" s="132" t="s">
        <v>99</v>
      </c>
      <c r="B25" s="206">
        <v>0.748</v>
      </c>
      <c r="C25" s="206">
        <v>1.1020000000000001</v>
      </c>
      <c r="D25" s="153">
        <f t="shared" si="2"/>
        <v>147.30000000000001</v>
      </c>
      <c r="E25" s="154">
        <f t="shared" si="3"/>
        <v>0.35400000000000009</v>
      </c>
    </row>
    <row r="26" spans="1:6" ht="19.5" customHeight="1" x14ac:dyDescent="0.2">
      <c r="A26" s="130" t="s">
        <v>100</v>
      </c>
      <c r="B26" s="200">
        <v>3.8</v>
      </c>
      <c r="C26" s="200">
        <v>4.2</v>
      </c>
      <c r="D26" s="279" t="s">
        <v>160</v>
      </c>
      <c r="E26" s="280"/>
    </row>
    <row r="27" spans="1:6" ht="37.5" x14ac:dyDescent="0.2">
      <c r="A27" s="132" t="s">
        <v>101</v>
      </c>
      <c r="B27" s="206">
        <v>25.7</v>
      </c>
      <c r="C27" s="206">
        <v>24.9</v>
      </c>
      <c r="D27" s="272" t="s">
        <v>173</v>
      </c>
      <c r="E27" s="273"/>
      <c r="F27" s="128"/>
    </row>
    <row r="28" spans="1:6" ht="37.5" x14ac:dyDescent="0.2">
      <c r="A28" s="132" t="s">
        <v>102</v>
      </c>
      <c r="B28" s="206">
        <v>6.3029999999999999</v>
      </c>
      <c r="C28" s="206">
        <v>4.7990000000000004</v>
      </c>
      <c r="D28" s="153">
        <f>ROUND(C28/B28*100,1)</f>
        <v>76.099999999999994</v>
      </c>
      <c r="E28" s="176">
        <f>C28-B28</f>
        <v>-1.5039999999999996</v>
      </c>
    </row>
    <row r="29" spans="1:6" ht="19.5" customHeight="1" x14ac:dyDescent="0.2">
      <c r="A29" s="178" t="s">
        <v>103</v>
      </c>
      <c r="B29" s="198">
        <v>27.431999999999999</v>
      </c>
      <c r="C29" s="198">
        <v>18.364999999999998</v>
      </c>
      <c r="D29" s="161">
        <f>ROUND(C29/B29*100,1)</f>
        <v>66.900000000000006</v>
      </c>
      <c r="E29" s="162">
        <f>C29-B29</f>
        <v>-9.0670000000000002</v>
      </c>
    </row>
    <row r="30" spans="1:6" ht="19.5" customHeight="1" x14ac:dyDescent="0.2">
      <c r="A30" s="180" t="s">
        <v>104</v>
      </c>
      <c r="B30" s="211">
        <v>24.85</v>
      </c>
      <c r="C30" s="212">
        <v>15.571</v>
      </c>
      <c r="D30" s="181">
        <f>ROUND(C30/B30*100,1)</f>
        <v>62.7</v>
      </c>
      <c r="E30" s="182">
        <f>C30-B30</f>
        <v>-9.2790000000000017</v>
      </c>
    </row>
    <row r="31" spans="1:6" ht="19.5" customHeight="1" x14ac:dyDescent="0.2">
      <c r="A31" s="130" t="s">
        <v>105</v>
      </c>
      <c r="B31" s="213">
        <v>16.097000000000001</v>
      </c>
      <c r="C31" s="213">
        <v>10.045999999999999</v>
      </c>
      <c r="D31" s="148">
        <f>ROUND(C31/B31*100,1)</f>
        <v>62.4</v>
      </c>
      <c r="E31" s="141">
        <f>C31-B31</f>
        <v>-6.0510000000000019</v>
      </c>
    </row>
    <row r="32" spans="1:6" ht="19.5" customHeight="1" x14ac:dyDescent="0.2">
      <c r="A32" s="149" t="s">
        <v>106</v>
      </c>
      <c r="B32" s="207">
        <v>58.7</v>
      </c>
      <c r="C32" s="207">
        <v>54.7</v>
      </c>
      <c r="D32" s="261" t="s">
        <v>174</v>
      </c>
      <c r="E32" s="262"/>
    </row>
    <row r="33" spans="1:5" ht="9" customHeight="1" x14ac:dyDescent="0.2">
      <c r="A33" s="263" t="s">
        <v>64</v>
      </c>
      <c r="B33" s="264"/>
      <c r="C33" s="264"/>
      <c r="D33" s="264"/>
      <c r="E33" s="265"/>
    </row>
    <row r="34" spans="1:5" ht="35.25" customHeight="1" x14ac:dyDescent="0.2">
      <c r="A34" s="266"/>
      <c r="B34" s="267"/>
      <c r="C34" s="267"/>
      <c r="D34" s="267"/>
      <c r="E34" s="268"/>
    </row>
    <row r="35" spans="1:5" ht="12.75" customHeight="1" x14ac:dyDescent="0.2">
      <c r="A35" s="269" t="s">
        <v>0</v>
      </c>
      <c r="B35" s="269" t="s">
        <v>175</v>
      </c>
      <c r="C35" s="269" t="s">
        <v>176</v>
      </c>
      <c r="D35" s="270" t="s">
        <v>1</v>
      </c>
      <c r="E35" s="271"/>
    </row>
    <row r="36" spans="1:5" ht="31.5" customHeight="1" x14ac:dyDescent="0.2">
      <c r="A36" s="269"/>
      <c r="B36" s="269"/>
      <c r="C36" s="269"/>
      <c r="D36" s="183" t="s">
        <v>2</v>
      </c>
      <c r="E36" s="184" t="s">
        <v>4</v>
      </c>
    </row>
    <row r="37" spans="1:5" ht="19.5" customHeight="1" x14ac:dyDescent="0.2">
      <c r="A37" s="130" t="s">
        <v>83</v>
      </c>
      <c r="B37" s="200">
        <v>8.2970000000000006</v>
      </c>
      <c r="C37" s="200">
        <v>14.504</v>
      </c>
      <c r="D37" s="166">
        <f t="shared" ref="D37:D42" si="4">ROUND(C37/B37*100,1)</f>
        <v>174.8</v>
      </c>
      <c r="E37" s="185">
        <f>C37-B37</f>
        <v>6.206999999999999</v>
      </c>
    </row>
    <row r="38" spans="1:5" ht="19.5" customHeight="1" x14ac:dyDescent="0.2">
      <c r="A38" s="130" t="s">
        <v>98</v>
      </c>
      <c r="B38" s="200">
        <v>6.9829999999999997</v>
      </c>
      <c r="C38" s="200">
        <v>12.308</v>
      </c>
      <c r="D38" s="166">
        <f t="shared" si="4"/>
        <v>176.3</v>
      </c>
      <c r="E38" s="166">
        <f>C38-B38</f>
        <v>5.3250000000000002</v>
      </c>
    </row>
    <row r="39" spans="1:5" ht="19.5" customHeight="1" x14ac:dyDescent="0.2">
      <c r="A39" s="130" t="s">
        <v>145</v>
      </c>
      <c r="B39" s="208">
        <v>2905</v>
      </c>
      <c r="C39" s="208">
        <v>3283.7</v>
      </c>
      <c r="D39" s="166">
        <f t="shared" si="4"/>
        <v>113</v>
      </c>
      <c r="E39" s="186" t="s">
        <v>177</v>
      </c>
    </row>
    <row r="40" spans="1:5" ht="19.5" customHeight="1" x14ac:dyDescent="0.2">
      <c r="A40" s="187" t="s">
        <v>107</v>
      </c>
      <c r="B40" s="191">
        <v>4.3860000000000001</v>
      </c>
      <c r="C40" s="191">
        <v>2.8279999999999998</v>
      </c>
      <c r="D40" s="166">
        <f t="shared" si="4"/>
        <v>64.5</v>
      </c>
      <c r="E40" s="188">
        <f>C40-B40</f>
        <v>-1.5580000000000003</v>
      </c>
    </row>
    <row r="41" spans="1:5" ht="1.5" customHeight="1" x14ac:dyDescent="0.2">
      <c r="A41" s="187" t="s">
        <v>108</v>
      </c>
      <c r="B41" s="191" t="s">
        <v>67</v>
      </c>
      <c r="C41" s="192">
        <v>7</v>
      </c>
      <c r="D41" s="166" t="s">
        <v>67</v>
      </c>
      <c r="E41" s="188" t="s">
        <v>67</v>
      </c>
    </row>
    <row r="42" spans="1:5" ht="19.5" customHeight="1" x14ac:dyDescent="0.2">
      <c r="A42" s="189" t="s">
        <v>109</v>
      </c>
      <c r="B42" s="192">
        <v>5912</v>
      </c>
      <c r="C42" s="192">
        <v>6215</v>
      </c>
      <c r="D42" s="188">
        <f t="shared" si="4"/>
        <v>105.1</v>
      </c>
      <c r="E42" s="190" t="s">
        <v>178</v>
      </c>
    </row>
    <row r="43" spans="1:5" ht="19.5" customHeight="1" x14ac:dyDescent="0.2">
      <c r="A43" s="130" t="s">
        <v>110</v>
      </c>
      <c r="B43" s="214">
        <v>2</v>
      </c>
      <c r="C43" s="214">
        <v>5</v>
      </c>
      <c r="D43" s="259" t="s">
        <v>179</v>
      </c>
      <c r="E43" s="259"/>
    </row>
    <row r="44" spans="1:5" ht="33" customHeight="1" x14ac:dyDescent="0.2">
      <c r="A44" s="260"/>
      <c r="B44" s="260"/>
      <c r="C44" s="260"/>
      <c r="D44" s="260"/>
      <c r="E44" s="260"/>
    </row>
  </sheetData>
  <mergeCells count="21">
    <mergeCell ref="D10:E10"/>
    <mergeCell ref="D14:E14"/>
    <mergeCell ref="D16:E16"/>
    <mergeCell ref="D18:E18"/>
    <mergeCell ref="D26:E26"/>
    <mergeCell ref="D1:E1"/>
    <mergeCell ref="D43:E43"/>
    <mergeCell ref="A44:E44"/>
    <mergeCell ref="D32:E32"/>
    <mergeCell ref="A33:E34"/>
    <mergeCell ref="A35:A36"/>
    <mergeCell ref="B35:B36"/>
    <mergeCell ref="C35:C36"/>
    <mergeCell ref="D35:E35"/>
    <mergeCell ref="D27:E27"/>
    <mergeCell ref="A2:E2"/>
    <mergeCell ref="A3:E3"/>
    <mergeCell ref="A4:A5"/>
    <mergeCell ref="B4:B5"/>
    <mergeCell ref="C4:C5"/>
    <mergeCell ref="D4:E4"/>
  </mergeCells>
  <printOptions horizontalCentered="1"/>
  <pageMargins left="0.27559055118110237" right="0" top="0.39370078740157483" bottom="0" header="0" footer="0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S110"/>
  <sheetViews>
    <sheetView tabSelected="1" view="pageBreakPreview" zoomScale="80" zoomScaleNormal="66" zoomScaleSheetLayoutView="80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Y9" sqref="Y9"/>
    </sheetView>
  </sheetViews>
  <sheetFormatPr defaultRowHeight="12.75" x14ac:dyDescent="0.2"/>
  <cols>
    <col min="1" max="1" width="19.42578125" style="3" customWidth="1"/>
    <col min="2" max="3" width="10" style="3" customWidth="1"/>
    <col min="4" max="4" width="7.42578125" style="3" customWidth="1"/>
    <col min="5" max="5" width="7.7109375" style="3" bestFit="1" customWidth="1"/>
    <col min="6" max="7" width="8.7109375" style="3" customWidth="1"/>
    <col min="8" max="8" width="6.7109375" style="3" customWidth="1"/>
    <col min="9" max="9" width="7.42578125" style="3" customWidth="1"/>
    <col min="10" max="11" width="9" style="3" customWidth="1"/>
    <col min="12" max="12" width="6" style="3" bestFit="1" customWidth="1"/>
    <col min="13" max="13" width="6.7109375" style="3" bestFit="1" customWidth="1"/>
    <col min="14" max="15" width="8.7109375" style="3" customWidth="1"/>
    <col min="16" max="16" width="6" style="3" bestFit="1" customWidth="1"/>
    <col min="17" max="17" width="6.7109375" style="3" bestFit="1" customWidth="1"/>
    <col min="18" max="20" width="9" style="3" customWidth="1"/>
    <col min="21" max="22" width="8.85546875" style="3" customWidth="1"/>
    <col min="23" max="23" width="7" style="3" customWidth="1"/>
    <col min="24" max="24" width="8.7109375" style="3" customWidth="1"/>
    <col min="25" max="26" width="11.140625" style="3" customWidth="1"/>
    <col min="27" max="27" width="7.5703125" style="3" customWidth="1"/>
    <col min="28" max="28" width="9.7109375" style="3" customWidth="1"/>
    <col min="29" max="30" width="9.28515625" style="3" customWidth="1"/>
    <col min="31" max="31" width="6.28515625" style="3" customWidth="1"/>
    <col min="32" max="32" width="8.28515625" style="3" customWidth="1"/>
    <col min="33" max="34" width="9.7109375" style="3" customWidth="1"/>
    <col min="35" max="35" width="6.7109375" style="3" customWidth="1"/>
    <col min="36" max="36" width="9" style="3" customWidth="1"/>
    <col min="37" max="38" width="10.85546875" style="3" customWidth="1"/>
    <col min="39" max="39" width="8.5703125" style="3" customWidth="1"/>
    <col min="40" max="40" width="9.42578125" style="3" customWidth="1"/>
    <col min="41" max="42" width="10.85546875" style="3" customWidth="1"/>
    <col min="43" max="44" width="8.5703125" style="3" customWidth="1"/>
    <col min="45" max="46" width="11.28515625" style="3" customWidth="1"/>
    <col min="47" max="48" width="9.28515625" style="3" customWidth="1"/>
    <col min="49" max="49" width="8" style="3" customWidth="1"/>
    <col min="50" max="51" width="8.5703125" style="3" customWidth="1"/>
    <col min="52" max="52" width="8.140625" style="3" customWidth="1"/>
    <col min="53" max="53" width="8.5703125" style="3" customWidth="1"/>
    <col min="54" max="54" width="8.42578125" style="3" customWidth="1"/>
    <col min="55" max="55" width="10.28515625" style="3" customWidth="1"/>
    <col min="56" max="56" width="7.85546875" style="3" customWidth="1"/>
    <col min="57" max="58" width="8" style="3" customWidth="1"/>
    <col min="59" max="59" width="7.140625" style="3" customWidth="1"/>
    <col min="60" max="61" width="9.7109375" style="3" customWidth="1"/>
    <col min="62" max="62" width="8.5703125" style="3" customWidth="1"/>
    <col min="63" max="63" width="7.42578125" style="3" customWidth="1"/>
    <col min="64" max="64" width="7.28515625" style="3" hidden="1" customWidth="1"/>
    <col min="65" max="66" width="8.42578125" style="3" customWidth="1"/>
    <col min="67" max="67" width="8.7109375" style="3" customWidth="1"/>
    <col min="68" max="68" width="11.85546875" style="3" customWidth="1"/>
    <col min="69" max="16384" width="9.140625" style="3"/>
  </cols>
  <sheetData>
    <row r="1" spans="1:71" ht="21.75" customHeight="1" x14ac:dyDescent="0.4">
      <c r="A1" s="286" t="s">
        <v>137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W1" s="4"/>
      <c r="AY1" s="4"/>
      <c r="AZ1" s="4"/>
      <c r="BB1" s="5"/>
      <c r="BG1" s="5"/>
      <c r="BH1" s="5"/>
      <c r="BN1" s="281"/>
      <c r="BO1" s="282"/>
      <c r="BP1" s="282"/>
    </row>
    <row r="2" spans="1:71" ht="21.75" customHeight="1" x14ac:dyDescent="0.35">
      <c r="A2" s="289" t="s">
        <v>167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5" t="s">
        <v>5</v>
      </c>
      <c r="AK2" s="6"/>
      <c r="AL2" s="6"/>
      <c r="AM2" s="6"/>
      <c r="AN2" s="6"/>
      <c r="AO2" s="5"/>
      <c r="AP2" s="7"/>
      <c r="AQ2" s="5"/>
      <c r="AR2" s="7"/>
      <c r="AS2" s="7"/>
      <c r="AU2" s="7"/>
      <c r="AV2" s="5" t="s">
        <v>5</v>
      </c>
      <c r="AW2" s="8"/>
      <c r="AX2" s="8"/>
      <c r="AY2" s="8"/>
      <c r="AZ2" s="8"/>
      <c r="BA2" s="8"/>
      <c r="BB2" s="5"/>
      <c r="BE2" s="5"/>
      <c r="BK2" s="5"/>
      <c r="BL2" s="5" t="s">
        <v>5</v>
      </c>
      <c r="BP2" s="5" t="s">
        <v>5</v>
      </c>
    </row>
    <row r="3" spans="1:71" s="193" customFormat="1" ht="11.25" customHeight="1" x14ac:dyDescent="0.2">
      <c r="A3" s="291"/>
      <c r="B3" s="294" t="s">
        <v>81</v>
      </c>
      <c r="C3" s="294"/>
      <c r="D3" s="294"/>
      <c r="E3" s="294"/>
      <c r="F3" s="304" t="s">
        <v>69</v>
      </c>
      <c r="G3" s="305"/>
      <c r="H3" s="305"/>
      <c r="I3" s="306"/>
      <c r="J3" s="295" t="s">
        <v>73</v>
      </c>
      <c r="K3" s="296"/>
      <c r="L3" s="296"/>
      <c r="M3" s="297"/>
      <c r="N3" s="295" t="s">
        <v>74</v>
      </c>
      <c r="O3" s="296"/>
      <c r="P3" s="296"/>
      <c r="Q3" s="297"/>
      <c r="R3" s="295" t="s">
        <v>70</v>
      </c>
      <c r="S3" s="296"/>
      <c r="T3" s="297"/>
      <c r="U3" s="295" t="s">
        <v>75</v>
      </c>
      <c r="V3" s="296"/>
      <c r="W3" s="296"/>
      <c r="X3" s="297"/>
      <c r="Y3" s="295" t="s">
        <v>6</v>
      </c>
      <c r="Z3" s="296"/>
      <c r="AA3" s="296"/>
      <c r="AB3" s="297"/>
      <c r="AC3" s="307" t="s">
        <v>59</v>
      </c>
      <c r="AD3" s="308"/>
      <c r="AE3" s="308"/>
      <c r="AF3" s="308"/>
      <c r="AG3" s="308"/>
      <c r="AH3" s="308"/>
      <c r="AI3" s="308"/>
      <c r="AJ3" s="309"/>
      <c r="AK3" s="295" t="s">
        <v>7</v>
      </c>
      <c r="AL3" s="296"/>
      <c r="AM3" s="296"/>
      <c r="AN3" s="297"/>
      <c r="AO3" s="313" t="s">
        <v>8</v>
      </c>
      <c r="AP3" s="313"/>
      <c r="AQ3" s="313"/>
      <c r="AR3" s="313"/>
      <c r="AS3" s="294" t="s">
        <v>76</v>
      </c>
      <c r="AT3" s="294"/>
      <c r="AU3" s="294"/>
      <c r="AV3" s="294"/>
      <c r="AW3" s="295" t="s">
        <v>82</v>
      </c>
      <c r="AX3" s="296"/>
      <c r="AY3" s="296"/>
      <c r="AZ3" s="297"/>
      <c r="BA3" s="304" t="s">
        <v>68</v>
      </c>
      <c r="BB3" s="305"/>
      <c r="BC3" s="305"/>
      <c r="BD3" s="306"/>
      <c r="BE3" s="315" t="s">
        <v>166</v>
      </c>
      <c r="BF3" s="316"/>
      <c r="BG3" s="317"/>
      <c r="BH3" s="295" t="s">
        <v>78</v>
      </c>
      <c r="BI3" s="296"/>
      <c r="BJ3" s="296"/>
      <c r="BK3" s="296"/>
      <c r="BL3" s="297"/>
      <c r="BM3" s="294" t="s">
        <v>79</v>
      </c>
      <c r="BN3" s="294"/>
      <c r="BO3" s="294"/>
      <c r="BP3" s="294"/>
    </row>
    <row r="4" spans="1:71" s="193" customFormat="1" ht="38.25" customHeight="1" x14ac:dyDescent="0.2">
      <c r="A4" s="292"/>
      <c r="B4" s="294"/>
      <c r="C4" s="294"/>
      <c r="D4" s="294"/>
      <c r="E4" s="294"/>
      <c r="F4" s="294" t="s">
        <v>72</v>
      </c>
      <c r="G4" s="294"/>
      <c r="H4" s="294"/>
      <c r="I4" s="294"/>
      <c r="J4" s="298"/>
      <c r="K4" s="299"/>
      <c r="L4" s="299"/>
      <c r="M4" s="300"/>
      <c r="N4" s="298"/>
      <c r="O4" s="299"/>
      <c r="P4" s="299"/>
      <c r="Q4" s="300"/>
      <c r="R4" s="298"/>
      <c r="S4" s="299"/>
      <c r="T4" s="300"/>
      <c r="U4" s="298"/>
      <c r="V4" s="299"/>
      <c r="W4" s="299"/>
      <c r="X4" s="300"/>
      <c r="Y4" s="298"/>
      <c r="Z4" s="299"/>
      <c r="AA4" s="299"/>
      <c r="AB4" s="300"/>
      <c r="AC4" s="309" t="s">
        <v>60</v>
      </c>
      <c r="AD4" s="294"/>
      <c r="AE4" s="294"/>
      <c r="AF4" s="294"/>
      <c r="AG4" s="295" t="s">
        <v>61</v>
      </c>
      <c r="AH4" s="296"/>
      <c r="AI4" s="296"/>
      <c r="AJ4" s="297"/>
      <c r="AK4" s="298"/>
      <c r="AL4" s="299"/>
      <c r="AM4" s="299"/>
      <c r="AN4" s="300"/>
      <c r="AO4" s="313"/>
      <c r="AP4" s="313"/>
      <c r="AQ4" s="313"/>
      <c r="AR4" s="313"/>
      <c r="AS4" s="294"/>
      <c r="AT4" s="294"/>
      <c r="AU4" s="294"/>
      <c r="AV4" s="294"/>
      <c r="AW4" s="298"/>
      <c r="AX4" s="299"/>
      <c r="AY4" s="299"/>
      <c r="AZ4" s="300"/>
      <c r="BA4" s="295" t="s">
        <v>77</v>
      </c>
      <c r="BB4" s="296"/>
      <c r="BC4" s="296"/>
      <c r="BD4" s="297"/>
      <c r="BE4" s="318"/>
      <c r="BF4" s="319"/>
      <c r="BG4" s="320"/>
      <c r="BH4" s="301"/>
      <c r="BI4" s="302"/>
      <c r="BJ4" s="302"/>
      <c r="BK4" s="302"/>
      <c r="BL4" s="303"/>
      <c r="BM4" s="294"/>
      <c r="BN4" s="294"/>
      <c r="BO4" s="294"/>
      <c r="BP4" s="294"/>
    </row>
    <row r="5" spans="1:71" s="193" customFormat="1" ht="33" customHeight="1" x14ac:dyDescent="0.2">
      <c r="A5" s="292"/>
      <c r="B5" s="294"/>
      <c r="C5" s="294"/>
      <c r="D5" s="294"/>
      <c r="E5" s="294"/>
      <c r="F5" s="294"/>
      <c r="G5" s="294"/>
      <c r="H5" s="294"/>
      <c r="I5" s="294"/>
      <c r="J5" s="301"/>
      <c r="K5" s="302"/>
      <c r="L5" s="302"/>
      <c r="M5" s="303"/>
      <c r="N5" s="301"/>
      <c r="O5" s="302"/>
      <c r="P5" s="302"/>
      <c r="Q5" s="303"/>
      <c r="R5" s="301"/>
      <c r="S5" s="302"/>
      <c r="T5" s="303"/>
      <c r="U5" s="301"/>
      <c r="V5" s="302"/>
      <c r="W5" s="302"/>
      <c r="X5" s="303"/>
      <c r="Y5" s="301"/>
      <c r="Z5" s="302"/>
      <c r="AA5" s="302"/>
      <c r="AB5" s="303"/>
      <c r="AC5" s="309"/>
      <c r="AD5" s="294"/>
      <c r="AE5" s="294"/>
      <c r="AF5" s="294"/>
      <c r="AG5" s="301"/>
      <c r="AH5" s="302"/>
      <c r="AI5" s="302"/>
      <c r="AJ5" s="303"/>
      <c r="AK5" s="301"/>
      <c r="AL5" s="302"/>
      <c r="AM5" s="302"/>
      <c r="AN5" s="303"/>
      <c r="AO5" s="313"/>
      <c r="AP5" s="313"/>
      <c r="AQ5" s="313"/>
      <c r="AR5" s="313"/>
      <c r="AS5" s="294"/>
      <c r="AT5" s="294"/>
      <c r="AU5" s="294"/>
      <c r="AV5" s="294"/>
      <c r="AW5" s="301"/>
      <c r="AX5" s="302"/>
      <c r="AY5" s="302"/>
      <c r="AZ5" s="303"/>
      <c r="BA5" s="301"/>
      <c r="BB5" s="302"/>
      <c r="BC5" s="302"/>
      <c r="BD5" s="303"/>
      <c r="BE5" s="321"/>
      <c r="BF5" s="322"/>
      <c r="BG5" s="323"/>
      <c r="BH5" s="307" t="s">
        <v>65</v>
      </c>
      <c r="BI5" s="308"/>
      <c r="BJ5" s="308"/>
      <c r="BK5" s="309"/>
      <c r="BL5" s="196" t="s">
        <v>66</v>
      </c>
      <c r="BM5" s="294"/>
      <c r="BN5" s="294"/>
      <c r="BO5" s="294"/>
      <c r="BP5" s="294"/>
    </row>
    <row r="6" spans="1:71" s="193" customFormat="1" ht="35.25" customHeight="1" x14ac:dyDescent="0.2">
      <c r="A6" s="292"/>
      <c r="B6" s="285">
        <v>2019</v>
      </c>
      <c r="C6" s="283">
        <v>2020</v>
      </c>
      <c r="D6" s="290" t="s">
        <v>9</v>
      </c>
      <c r="E6" s="290"/>
      <c r="F6" s="285">
        <v>2019</v>
      </c>
      <c r="G6" s="283">
        <v>2020</v>
      </c>
      <c r="H6" s="290" t="s">
        <v>9</v>
      </c>
      <c r="I6" s="290"/>
      <c r="J6" s="285">
        <v>2019</v>
      </c>
      <c r="K6" s="283">
        <v>2020</v>
      </c>
      <c r="L6" s="311" t="s">
        <v>9</v>
      </c>
      <c r="M6" s="312"/>
      <c r="N6" s="285">
        <v>2019</v>
      </c>
      <c r="O6" s="283">
        <v>2020</v>
      </c>
      <c r="P6" s="290" t="s">
        <v>9</v>
      </c>
      <c r="Q6" s="290"/>
      <c r="R6" s="285">
        <v>2019</v>
      </c>
      <c r="S6" s="283">
        <v>2020</v>
      </c>
      <c r="T6" s="287" t="s">
        <v>71</v>
      </c>
      <c r="U6" s="285">
        <v>2019</v>
      </c>
      <c r="V6" s="283">
        <v>2020</v>
      </c>
      <c r="W6" s="310" t="s">
        <v>9</v>
      </c>
      <c r="X6" s="310"/>
      <c r="Y6" s="285">
        <v>2019</v>
      </c>
      <c r="Z6" s="283">
        <v>2020</v>
      </c>
      <c r="AA6" s="290" t="s">
        <v>9</v>
      </c>
      <c r="AB6" s="290"/>
      <c r="AC6" s="285">
        <v>2019</v>
      </c>
      <c r="AD6" s="283">
        <v>2020</v>
      </c>
      <c r="AE6" s="290" t="s">
        <v>9</v>
      </c>
      <c r="AF6" s="290"/>
      <c r="AG6" s="285">
        <v>2019</v>
      </c>
      <c r="AH6" s="283">
        <v>2020</v>
      </c>
      <c r="AI6" s="290" t="s">
        <v>9</v>
      </c>
      <c r="AJ6" s="290"/>
      <c r="AK6" s="285">
        <v>2019</v>
      </c>
      <c r="AL6" s="283">
        <v>2020</v>
      </c>
      <c r="AM6" s="290" t="s">
        <v>9</v>
      </c>
      <c r="AN6" s="290"/>
      <c r="AO6" s="285">
        <v>2019</v>
      </c>
      <c r="AP6" s="283">
        <v>2020</v>
      </c>
      <c r="AQ6" s="290" t="s">
        <v>9</v>
      </c>
      <c r="AR6" s="290"/>
      <c r="AS6" s="285">
        <v>2019</v>
      </c>
      <c r="AT6" s="283">
        <v>2020</v>
      </c>
      <c r="AU6" s="290" t="s">
        <v>9</v>
      </c>
      <c r="AV6" s="290"/>
      <c r="AW6" s="285">
        <v>2019</v>
      </c>
      <c r="AX6" s="283">
        <v>2020</v>
      </c>
      <c r="AY6" s="290" t="s">
        <v>9</v>
      </c>
      <c r="AZ6" s="290"/>
      <c r="BA6" s="285">
        <v>2019</v>
      </c>
      <c r="BB6" s="283">
        <v>2020</v>
      </c>
      <c r="BC6" s="290" t="s">
        <v>9</v>
      </c>
      <c r="BD6" s="290"/>
      <c r="BE6" s="285">
        <v>2019</v>
      </c>
      <c r="BF6" s="283">
        <v>2020</v>
      </c>
      <c r="BG6" s="314" t="s">
        <v>2</v>
      </c>
      <c r="BH6" s="285">
        <v>2019</v>
      </c>
      <c r="BI6" s="283">
        <v>2020</v>
      </c>
      <c r="BJ6" s="290" t="s">
        <v>9</v>
      </c>
      <c r="BK6" s="290"/>
      <c r="BL6" s="283">
        <v>2020</v>
      </c>
      <c r="BM6" s="285">
        <v>2019</v>
      </c>
      <c r="BN6" s="283">
        <v>2020</v>
      </c>
      <c r="BO6" s="290" t="s">
        <v>9</v>
      </c>
      <c r="BP6" s="290"/>
    </row>
    <row r="7" spans="1:71" s="9" customFormat="1" ht="18.75" customHeight="1" x14ac:dyDescent="0.2">
      <c r="A7" s="293"/>
      <c r="B7" s="285"/>
      <c r="C7" s="284"/>
      <c r="D7" s="195" t="s">
        <v>2</v>
      </c>
      <c r="E7" s="195" t="s">
        <v>10</v>
      </c>
      <c r="F7" s="285"/>
      <c r="G7" s="284"/>
      <c r="H7" s="195" t="s">
        <v>2</v>
      </c>
      <c r="I7" s="195" t="s">
        <v>10</v>
      </c>
      <c r="J7" s="285"/>
      <c r="K7" s="284"/>
      <c r="L7" s="195" t="s">
        <v>2</v>
      </c>
      <c r="M7" s="195" t="s">
        <v>10</v>
      </c>
      <c r="N7" s="285"/>
      <c r="O7" s="284"/>
      <c r="P7" s="195" t="s">
        <v>2</v>
      </c>
      <c r="Q7" s="195" t="s">
        <v>10</v>
      </c>
      <c r="R7" s="285"/>
      <c r="S7" s="284"/>
      <c r="T7" s="288"/>
      <c r="U7" s="285"/>
      <c r="V7" s="284"/>
      <c r="W7" s="197" t="s">
        <v>2</v>
      </c>
      <c r="X7" s="197" t="s">
        <v>10</v>
      </c>
      <c r="Y7" s="285"/>
      <c r="Z7" s="284"/>
      <c r="AA7" s="195" t="s">
        <v>2</v>
      </c>
      <c r="AB7" s="195" t="s">
        <v>10</v>
      </c>
      <c r="AC7" s="285"/>
      <c r="AD7" s="284"/>
      <c r="AE7" s="195" t="s">
        <v>2</v>
      </c>
      <c r="AF7" s="195" t="s">
        <v>10</v>
      </c>
      <c r="AG7" s="285"/>
      <c r="AH7" s="284"/>
      <c r="AI7" s="195" t="s">
        <v>2</v>
      </c>
      <c r="AJ7" s="195" t="s">
        <v>10</v>
      </c>
      <c r="AK7" s="285"/>
      <c r="AL7" s="284"/>
      <c r="AM7" s="195" t="s">
        <v>2</v>
      </c>
      <c r="AN7" s="195" t="s">
        <v>10</v>
      </c>
      <c r="AO7" s="285"/>
      <c r="AP7" s="284"/>
      <c r="AQ7" s="195" t="s">
        <v>2</v>
      </c>
      <c r="AR7" s="195" t="s">
        <v>10</v>
      </c>
      <c r="AS7" s="285"/>
      <c r="AT7" s="284"/>
      <c r="AU7" s="195" t="s">
        <v>2</v>
      </c>
      <c r="AV7" s="195" t="s">
        <v>10</v>
      </c>
      <c r="AW7" s="285"/>
      <c r="AX7" s="284"/>
      <c r="AY7" s="195" t="s">
        <v>2</v>
      </c>
      <c r="AZ7" s="195" t="s">
        <v>10</v>
      </c>
      <c r="BA7" s="285"/>
      <c r="BB7" s="284"/>
      <c r="BC7" s="195" t="s">
        <v>2</v>
      </c>
      <c r="BD7" s="195" t="s">
        <v>10</v>
      </c>
      <c r="BE7" s="285"/>
      <c r="BF7" s="284"/>
      <c r="BG7" s="314"/>
      <c r="BH7" s="285"/>
      <c r="BI7" s="284"/>
      <c r="BJ7" s="195" t="s">
        <v>2</v>
      </c>
      <c r="BK7" s="195" t="s">
        <v>10</v>
      </c>
      <c r="BL7" s="284"/>
      <c r="BM7" s="285"/>
      <c r="BN7" s="284"/>
      <c r="BO7" s="194" t="s">
        <v>2</v>
      </c>
      <c r="BP7" s="194" t="s">
        <v>10</v>
      </c>
    </row>
    <row r="8" spans="1:71" s="193" customFormat="1" ht="12.75" customHeight="1" x14ac:dyDescent="0.2">
      <c r="A8" s="137" t="s">
        <v>11</v>
      </c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137">
        <v>10</v>
      </c>
      <c r="L8" s="137">
        <v>11</v>
      </c>
      <c r="M8" s="137">
        <v>12</v>
      </c>
      <c r="N8" s="137">
        <v>13</v>
      </c>
      <c r="O8" s="137">
        <v>14</v>
      </c>
      <c r="P8" s="137">
        <v>15</v>
      </c>
      <c r="Q8" s="137">
        <v>16</v>
      </c>
      <c r="R8" s="137">
        <v>17</v>
      </c>
      <c r="S8" s="137">
        <v>18</v>
      </c>
      <c r="T8" s="137">
        <v>19</v>
      </c>
      <c r="U8" s="137">
        <v>20</v>
      </c>
      <c r="V8" s="137">
        <v>21</v>
      </c>
      <c r="W8" s="137">
        <v>22</v>
      </c>
      <c r="X8" s="137">
        <v>23</v>
      </c>
      <c r="Y8" s="137">
        <v>24</v>
      </c>
      <c r="Z8" s="137">
        <v>25</v>
      </c>
      <c r="AA8" s="137">
        <v>26</v>
      </c>
      <c r="AB8" s="137">
        <v>27</v>
      </c>
      <c r="AC8" s="137">
        <v>28</v>
      </c>
      <c r="AD8" s="137">
        <v>29</v>
      </c>
      <c r="AE8" s="137">
        <v>30</v>
      </c>
      <c r="AF8" s="137">
        <v>31</v>
      </c>
      <c r="AG8" s="137">
        <v>32</v>
      </c>
      <c r="AH8" s="137">
        <v>33</v>
      </c>
      <c r="AI8" s="137">
        <v>34</v>
      </c>
      <c r="AJ8" s="137">
        <v>35</v>
      </c>
      <c r="AK8" s="137">
        <v>36</v>
      </c>
      <c r="AL8" s="137">
        <v>37</v>
      </c>
      <c r="AM8" s="137">
        <v>38</v>
      </c>
      <c r="AN8" s="137">
        <v>39</v>
      </c>
      <c r="AO8" s="137">
        <v>40</v>
      </c>
      <c r="AP8" s="137">
        <v>41</v>
      </c>
      <c r="AQ8" s="137">
        <v>42</v>
      </c>
      <c r="AR8" s="137">
        <v>43</v>
      </c>
      <c r="AS8" s="137">
        <v>44</v>
      </c>
      <c r="AT8" s="137">
        <v>45</v>
      </c>
      <c r="AU8" s="137">
        <v>46</v>
      </c>
      <c r="AV8" s="137">
        <v>47</v>
      </c>
      <c r="AW8" s="137">
        <v>48</v>
      </c>
      <c r="AX8" s="137">
        <v>49</v>
      </c>
      <c r="AY8" s="137">
        <v>50</v>
      </c>
      <c r="AZ8" s="137">
        <v>51</v>
      </c>
      <c r="BA8" s="137">
        <v>52</v>
      </c>
      <c r="BB8" s="137">
        <v>53</v>
      </c>
      <c r="BC8" s="137">
        <v>54</v>
      </c>
      <c r="BD8" s="137">
        <v>55</v>
      </c>
      <c r="BE8" s="137">
        <v>56</v>
      </c>
      <c r="BF8" s="137">
        <v>57</v>
      </c>
      <c r="BG8" s="137">
        <v>58</v>
      </c>
      <c r="BH8" s="137">
        <v>59</v>
      </c>
      <c r="BI8" s="137">
        <v>60</v>
      </c>
      <c r="BJ8" s="137">
        <v>61</v>
      </c>
      <c r="BK8" s="137">
        <v>62</v>
      </c>
      <c r="BL8" s="137">
        <v>63</v>
      </c>
      <c r="BM8" s="137">
        <v>63</v>
      </c>
      <c r="BN8" s="137">
        <v>64</v>
      </c>
      <c r="BO8" s="137">
        <v>65</v>
      </c>
      <c r="BP8" s="137">
        <v>66</v>
      </c>
    </row>
    <row r="9" spans="1:71" s="98" customFormat="1" ht="15.75" x14ac:dyDescent="0.25">
      <c r="A9" s="138" t="s">
        <v>12</v>
      </c>
      <c r="B9" s="10">
        <f>SUM(B10:B27)</f>
        <v>19918</v>
      </c>
      <c r="C9" s="10">
        <f>SUM(C10:C27)</f>
        <v>26140</v>
      </c>
      <c r="D9" s="11">
        <f t="shared" ref="D9:D27" si="0">C9/B9*100</f>
        <v>131.23807611205945</v>
      </c>
      <c r="E9" s="10">
        <f t="shared" ref="E9:E27" si="1">C9-B9</f>
        <v>6222</v>
      </c>
      <c r="F9" s="10">
        <f>SUM(F10:F27)</f>
        <v>12084</v>
      </c>
      <c r="G9" s="10">
        <f>SUM(G10:G27)</f>
        <v>18216</v>
      </c>
      <c r="H9" s="11">
        <f t="shared" ref="H9:H27" si="2">G9/F9*100</f>
        <v>150.74478649453823</v>
      </c>
      <c r="I9" s="10">
        <f t="shared" ref="I9:I27" si="3">G9-F9</f>
        <v>6132</v>
      </c>
      <c r="J9" s="10">
        <f>SUM(J10:J27)</f>
        <v>16671</v>
      </c>
      <c r="K9" s="10">
        <f>SUM(K10:K27)</f>
        <v>10874</v>
      </c>
      <c r="L9" s="11">
        <f t="shared" ref="L9:L27" si="4">K9/J9*100</f>
        <v>65.227040969347968</v>
      </c>
      <c r="M9" s="10">
        <f t="shared" ref="M9:M27" si="5">K9-J9</f>
        <v>-5797</v>
      </c>
      <c r="N9" s="10">
        <f>SUM(N10:N27)</f>
        <v>10164</v>
      </c>
      <c r="O9" s="10">
        <f>SUM(O10:O27)</f>
        <v>5754</v>
      </c>
      <c r="P9" s="12">
        <f t="shared" ref="P9:P27" si="6">O9/N9*100</f>
        <v>56.611570247933884</v>
      </c>
      <c r="Q9" s="10">
        <f t="shared" ref="Q9:Q27" si="7">O9-N9</f>
        <v>-4410</v>
      </c>
      <c r="R9" s="11">
        <v>61</v>
      </c>
      <c r="S9" s="11">
        <v>52.9</v>
      </c>
      <c r="T9" s="12">
        <f>S9-R9</f>
        <v>-8.1000000000000014</v>
      </c>
      <c r="U9" s="10">
        <f>SUM(U10:U27)</f>
        <v>2049</v>
      </c>
      <c r="V9" s="10">
        <f>SUM(V10:V27)</f>
        <v>1053</v>
      </c>
      <c r="W9" s="12">
        <f t="shared" ref="W9:W27" si="8">V9/U9*100</f>
        <v>51.390922401171302</v>
      </c>
      <c r="X9" s="10">
        <f t="shared" ref="X9:X27" si="9">V9-U9</f>
        <v>-996</v>
      </c>
      <c r="Y9" s="10">
        <f>SUM(Y10:Y27)</f>
        <v>92023</v>
      </c>
      <c r="Z9" s="10">
        <f>SUM(Z10:Z27)</f>
        <v>41632</v>
      </c>
      <c r="AA9" s="11">
        <f t="shared" ref="AA9:AA27" si="10">Z9/Y9*100</f>
        <v>45.240863697119202</v>
      </c>
      <c r="AB9" s="10">
        <f t="shared" ref="AB9:AB27" si="11">Z9-Y9</f>
        <v>-50391</v>
      </c>
      <c r="AC9" s="10">
        <f>SUM(AC10:AC27)</f>
        <v>19495</v>
      </c>
      <c r="AD9" s="10">
        <f>SUM(AD10:AD27)</f>
        <v>24022</v>
      </c>
      <c r="AE9" s="11">
        <f t="shared" ref="AE9:AE27" si="12">AD9/AC9*100</f>
        <v>123.22133880482176</v>
      </c>
      <c r="AF9" s="10">
        <f t="shared" ref="AF9:AF27" si="13">AD9-AC9</f>
        <v>4527</v>
      </c>
      <c r="AG9" s="10">
        <f>SUM(AG10:AG27)</f>
        <v>36456</v>
      </c>
      <c r="AH9" s="10">
        <f>SUM(AH10:AH27)</f>
        <v>5030</v>
      </c>
      <c r="AI9" s="11">
        <f t="shared" ref="AI9:AI27" si="14">AH9/AG9*100</f>
        <v>13.79745446565723</v>
      </c>
      <c r="AJ9" s="10">
        <f t="shared" ref="AJ9:AJ27" si="15">AH9-AG9</f>
        <v>-31426</v>
      </c>
      <c r="AK9" s="10">
        <f>SUM(AK10:AK27)</f>
        <v>5350</v>
      </c>
      <c r="AL9" s="10">
        <f>SUM(AL10:AL27)</f>
        <v>3372</v>
      </c>
      <c r="AM9" s="12">
        <f t="shared" ref="AM9:AM27" si="16">AL9/AK9*100</f>
        <v>63.028037383177569</v>
      </c>
      <c r="AN9" s="10">
        <f t="shared" ref="AN9:AN27" si="17">AL9-AK9</f>
        <v>-1978</v>
      </c>
      <c r="AO9" s="13">
        <f>SUM(AO10:AO27)</f>
        <v>6303</v>
      </c>
      <c r="AP9" s="13">
        <f>SUM(AP10:AP27)</f>
        <v>4799</v>
      </c>
      <c r="AQ9" s="14">
        <f>ROUND(AP9/AO9*100,1)</f>
        <v>76.099999999999994</v>
      </c>
      <c r="AR9" s="13">
        <f t="shared" ref="AR9:AR27" si="18">AP9-AO9</f>
        <v>-1504</v>
      </c>
      <c r="AS9" s="91">
        <f>SUM(AS10:AS27)</f>
        <v>27432</v>
      </c>
      <c r="AT9" s="91">
        <f>SUM(AT10:AT27)</f>
        <v>18365</v>
      </c>
      <c r="AU9" s="92">
        <f t="shared" ref="AU9:AU27" si="19">ROUND(AT9/AS9*100,1)</f>
        <v>66.900000000000006</v>
      </c>
      <c r="AV9" s="91">
        <f t="shared" ref="AV9:AV27" si="20">AT9-AS9</f>
        <v>-9067</v>
      </c>
      <c r="AW9" s="91">
        <f>SUM(AW10:AW27)</f>
        <v>8297</v>
      </c>
      <c r="AX9" s="91">
        <f>SUM(AX10:AX27)</f>
        <v>14504</v>
      </c>
      <c r="AY9" s="92">
        <f t="shared" ref="AY9:AY27" si="21">AX9/AW9*100</f>
        <v>174.81017235145234</v>
      </c>
      <c r="AZ9" s="91">
        <f t="shared" ref="AZ9:AZ27" si="22">AX9-AW9</f>
        <v>6207</v>
      </c>
      <c r="BA9" s="91">
        <f>SUM(BA10:BA27)</f>
        <v>6983</v>
      </c>
      <c r="BB9" s="91">
        <f>SUM(BB10:BB27)</f>
        <v>12308</v>
      </c>
      <c r="BC9" s="92">
        <f>BB9/BA9*100</f>
        <v>176.25662322783904</v>
      </c>
      <c r="BD9" s="91">
        <f t="shared" ref="BD9:BD27" si="23">BB9-BA9</f>
        <v>5325</v>
      </c>
      <c r="BE9" s="155">
        <v>2904.99</v>
      </c>
      <c r="BF9" s="142">
        <v>3283.73</v>
      </c>
      <c r="BG9" s="125">
        <f>BF9/BE9*100</f>
        <v>113.03756639437658</v>
      </c>
      <c r="BH9" s="91">
        <f>SUM(BH10:BH27)</f>
        <v>4386</v>
      </c>
      <c r="BI9" s="91">
        <f>SUM(BI10:BI27)</f>
        <v>2828</v>
      </c>
      <c r="BJ9" s="92">
        <f t="shared" ref="BJ9:BJ27" si="24">BI9/BH9*100</f>
        <v>64.47788417692658</v>
      </c>
      <c r="BK9" s="91">
        <f t="shared" ref="BK9:BK27" si="25">BI9-BH9</f>
        <v>-1558</v>
      </c>
      <c r="BL9" s="91">
        <f>SUM(BL10:BL27)</f>
        <v>0</v>
      </c>
      <c r="BM9" s="91">
        <v>5912.42</v>
      </c>
      <c r="BN9" s="91">
        <v>6215.24</v>
      </c>
      <c r="BO9" s="139">
        <f>ROUND(BN9/BM9*100,1)</f>
        <v>105.1</v>
      </c>
      <c r="BP9" s="91">
        <f>BN9-BM9</f>
        <v>302.81999999999971</v>
      </c>
      <c r="BQ9" s="131"/>
      <c r="BR9" s="131"/>
      <c r="BS9" s="131"/>
    </row>
    <row r="10" spans="1:71" s="101" customFormat="1" ht="16.5" customHeight="1" x14ac:dyDescent="0.25">
      <c r="A10" s="103" t="s">
        <v>118</v>
      </c>
      <c r="B10" s="15">
        <v>1219</v>
      </c>
      <c r="C10" s="56">
        <v>1330</v>
      </c>
      <c r="D10" s="11">
        <f t="shared" si="0"/>
        <v>109.10582444626743</v>
      </c>
      <c r="E10" s="10">
        <f t="shared" si="1"/>
        <v>111</v>
      </c>
      <c r="F10" s="15">
        <v>737</v>
      </c>
      <c r="G10" s="15">
        <v>809</v>
      </c>
      <c r="H10" s="11">
        <f t="shared" si="2"/>
        <v>109.76933514246947</v>
      </c>
      <c r="I10" s="10">
        <f t="shared" si="3"/>
        <v>72</v>
      </c>
      <c r="J10" s="15">
        <v>744</v>
      </c>
      <c r="K10" s="15">
        <v>534</v>
      </c>
      <c r="L10" s="11">
        <f t="shared" si="4"/>
        <v>71.774193548387103</v>
      </c>
      <c r="M10" s="10">
        <f t="shared" si="5"/>
        <v>-210</v>
      </c>
      <c r="N10" s="15">
        <v>310</v>
      </c>
      <c r="O10" s="15">
        <v>165</v>
      </c>
      <c r="P10" s="12">
        <f t="shared" si="6"/>
        <v>53.225806451612897</v>
      </c>
      <c r="Q10" s="102">
        <f t="shared" si="7"/>
        <v>-145</v>
      </c>
      <c r="R10" s="11">
        <v>41.7</v>
      </c>
      <c r="S10" s="11">
        <v>30.9</v>
      </c>
      <c r="T10" s="12">
        <f t="shared" ref="T10:T27" si="26">S10-R10</f>
        <v>-10.800000000000004</v>
      </c>
      <c r="U10" s="15">
        <v>127</v>
      </c>
      <c r="V10" s="15">
        <v>78</v>
      </c>
      <c r="W10" s="12">
        <f t="shared" si="8"/>
        <v>61.417322834645674</v>
      </c>
      <c r="X10" s="10">
        <f t="shared" si="9"/>
        <v>-49</v>
      </c>
      <c r="Y10" s="15">
        <v>3688</v>
      </c>
      <c r="Z10" s="140">
        <v>1841</v>
      </c>
      <c r="AA10" s="11">
        <f t="shared" si="10"/>
        <v>49.918655097613886</v>
      </c>
      <c r="AB10" s="10">
        <f t="shared" si="11"/>
        <v>-1847</v>
      </c>
      <c r="AC10" s="15">
        <v>1183</v>
      </c>
      <c r="AD10" s="140">
        <v>1265</v>
      </c>
      <c r="AE10" s="11">
        <f t="shared" si="12"/>
        <v>106.93153000845308</v>
      </c>
      <c r="AF10" s="10">
        <f t="shared" si="13"/>
        <v>82</v>
      </c>
      <c r="AG10" s="15">
        <v>1377</v>
      </c>
      <c r="AH10" s="140">
        <v>243</v>
      </c>
      <c r="AI10" s="11">
        <f t="shared" si="14"/>
        <v>17.647058823529413</v>
      </c>
      <c r="AJ10" s="10">
        <f t="shared" si="15"/>
        <v>-1134</v>
      </c>
      <c r="AK10" s="15">
        <v>337</v>
      </c>
      <c r="AL10" s="15">
        <v>111</v>
      </c>
      <c r="AM10" s="12">
        <f t="shared" si="16"/>
        <v>32.937685459940653</v>
      </c>
      <c r="AN10" s="10">
        <f t="shared" si="17"/>
        <v>-226</v>
      </c>
      <c r="AO10" s="16">
        <v>241</v>
      </c>
      <c r="AP10" s="16">
        <v>228</v>
      </c>
      <c r="AQ10" s="14">
        <f t="shared" ref="AQ10:AQ27" si="27">ROUND(AP10/AO10*100,1)</f>
        <v>94.6</v>
      </c>
      <c r="AR10" s="13">
        <f t="shared" si="18"/>
        <v>-13</v>
      </c>
      <c r="AS10" s="135">
        <v>797</v>
      </c>
      <c r="AT10" s="15">
        <v>585</v>
      </c>
      <c r="AU10" s="92">
        <f t="shared" si="19"/>
        <v>73.400000000000006</v>
      </c>
      <c r="AV10" s="91">
        <f t="shared" si="20"/>
        <v>-212</v>
      </c>
      <c r="AW10" s="15">
        <v>496</v>
      </c>
      <c r="AX10" s="15">
        <v>601</v>
      </c>
      <c r="AY10" s="92">
        <f t="shared" si="21"/>
        <v>121.16935483870968</v>
      </c>
      <c r="AZ10" s="91">
        <f t="shared" si="22"/>
        <v>105</v>
      </c>
      <c r="BA10" s="15">
        <v>442</v>
      </c>
      <c r="BB10" s="15">
        <v>553</v>
      </c>
      <c r="BC10" s="92">
        <f t="shared" ref="BC10:BC27" si="28">BB10/BA10*100</f>
        <v>125.1131221719457</v>
      </c>
      <c r="BD10" s="91">
        <f t="shared" si="23"/>
        <v>111</v>
      </c>
      <c r="BE10" s="124">
        <v>2559.3967517401393</v>
      </c>
      <c r="BF10" s="124">
        <v>3083.7628865979382</v>
      </c>
      <c r="BG10" s="125">
        <f>BF10/BE10*100</f>
        <v>120.48787998583185</v>
      </c>
      <c r="BH10" s="90">
        <v>37</v>
      </c>
      <c r="BI10" s="90">
        <v>41</v>
      </c>
      <c r="BJ10" s="92">
        <f t="shared" si="24"/>
        <v>110.81081081081081</v>
      </c>
      <c r="BK10" s="91">
        <f t="shared" si="25"/>
        <v>4</v>
      </c>
      <c r="BL10" s="91"/>
      <c r="BM10" s="90">
        <v>6229.73</v>
      </c>
      <c r="BN10" s="90">
        <v>6072.02</v>
      </c>
      <c r="BO10" s="139">
        <f t="shared" ref="BO10:BO27" si="29">ROUND(BN10/BM10*100,1)</f>
        <v>97.5</v>
      </c>
      <c r="BP10" s="91">
        <f t="shared" ref="BP10:BP27" si="30">BN10-BM10</f>
        <v>-157.70999999999913</v>
      </c>
      <c r="BQ10" s="131"/>
      <c r="BR10" s="131"/>
      <c r="BS10" s="131"/>
    </row>
    <row r="11" spans="1:71" s="101" customFormat="1" ht="16.5" customHeight="1" x14ac:dyDescent="0.25">
      <c r="A11" s="104" t="s">
        <v>119</v>
      </c>
      <c r="B11" s="15">
        <v>543</v>
      </c>
      <c r="C11" s="56">
        <v>526</v>
      </c>
      <c r="D11" s="94">
        <f t="shared" si="0"/>
        <v>96.869244935543279</v>
      </c>
      <c r="E11" s="93">
        <f t="shared" si="1"/>
        <v>-17</v>
      </c>
      <c r="F11" s="15">
        <v>263</v>
      </c>
      <c r="G11" s="15">
        <v>338</v>
      </c>
      <c r="H11" s="94">
        <f t="shared" si="2"/>
        <v>128.5171102661597</v>
      </c>
      <c r="I11" s="93">
        <f t="shared" si="3"/>
        <v>75</v>
      </c>
      <c r="J11" s="15">
        <v>402</v>
      </c>
      <c r="K11" s="15">
        <v>254</v>
      </c>
      <c r="L11" s="94">
        <f t="shared" si="4"/>
        <v>63.184079601990049</v>
      </c>
      <c r="M11" s="93">
        <f t="shared" si="5"/>
        <v>-148</v>
      </c>
      <c r="N11" s="15">
        <v>239</v>
      </c>
      <c r="O11" s="15">
        <v>140</v>
      </c>
      <c r="P11" s="95">
        <f t="shared" si="6"/>
        <v>58.577405857740587</v>
      </c>
      <c r="Q11" s="100">
        <f t="shared" si="7"/>
        <v>-99</v>
      </c>
      <c r="R11" s="11">
        <v>59.5</v>
      </c>
      <c r="S11" s="11">
        <v>55.1</v>
      </c>
      <c r="T11" s="95">
        <f t="shared" si="26"/>
        <v>-4.3999999999999986</v>
      </c>
      <c r="U11" s="15">
        <v>93</v>
      </c>
      <c r="V11" s="15">
        <v>71</v>
      </c>
      <c r="W11" s="95">
        <f t="shared" si="8"/>
        <v>76.344086021505376</v>
      </c>
      <c r="X11" s="93">
        <f t="shared" si="9"/>
        <v>-22</v>
      </c>
      <c r="Y11" s="99">
        <v>2640</v>
      </c>
      <c r="Z11" s="136">
        <v>886</v>
      </c>
      <c r="AA11" s="94">
        <f t="shared" si="10"/>
        <v>33.560606060606062</v>
      </c>
      <c r="AB11" s="93">
        <f t="shared" si="11"/>
        <v>-1754</v>
      </c>
      <c r="AC11" s="99">
        <v>536</v>
      </c>
      <c r="AD11" s="136">
        <v>519</v>
      </c>
      <c r="AE11" s="94">
        <f t="shared" si="12"/>
        <v>96.828358208955223</v>
      </c>
      <c r="AF11" s="93">
        <f t="shared" si="13"/>
        <v>-17</v>
      </c>
      <c r="AG11" s="99">
        <v>1148</v>
      </c>
      <c r="AH11" s="136">
        <v>60</v>
      </c>
      <c r="AI11" s="94">
        <f t="shared" si="14"/>
        <v>5.2264808362369335</v>
      </c>
      <c r="AJ11" s="93">
        <f t="shared" si="15"/>
        <v>-1088</v>
      </c>
      <c r="AK11" s="15">
        <v>135</v>
      </c>
      <c r="AL11" s="15">
        <v>104</v>
      </c>
      <c r="AM11" s="95">
        <f t="shared" si="16"/>
        <v>77.037037037037038</v>
      </c>
      <c r="AN11" s="93">
        <f t="shared" si="17"/>
        <v>-31</v>
      </c>
      <c r="AO11" s="16">
        <v>114</v>
      </c>
      <c r="AP11" s="16">
        <v>108</v>
      </c>
      <c r="AQ11" s="97">
        <f t="shared" si="27"/>
        <v>94.7</v>
      </c>
      <c r="AR11" s="96">
        <f t="shared" si="18"/>
        <v>-6</v>
      </c>
      <c r="AS11" s="135">
        <v>380</v>
      </c>
      <c r="AT11" s="15">
        <v>285</v>
      </c>
      <c r="AU11" s="88">
        <f t="shared" si="19"/>
        <v>75</v>
      </c>
      <c r="AV11" s="86">
        <f t="shared" si="20"/>
        <v>-95</v>
      </c>
      <c r="AW11" s="15">
        <v>240</v>
      </c>
      <c r="AX11" s="15">
        <v>279</v>
      </c>
      <c r="AY11" s="88">
        <f t="shared" si="21"/>
        <v>116.25000000000001</v>
      </c>
      <c r="AZ11" s="86">
        <f t="shared" si="22"/>
        <v>39</v>
      </c>
      <c r="BA11" s="15">
        <v>197</v>
      </c>
      <c r="BB11" s="15">
        <v>255</v>
      </c>
      <c r="BC11" s="88">
        <f t="shared" si="28"/>
        <v>129.44162436548223</v>
      </c>
      <c r="BD11" s="86">
        <f t="shared" si="23"/>
        <v>58</v>
      </c>
      <c r="BE11" s="124">
        <v>2678.8359788359789</v>
      </c>
      <c r="BF11" s="124">
        <v>2866.8478260869565</v>
      </c>
      <c r="BG11" s="125">
        <f t="shared" ref="BG11:BG27" si="31">BF11/BE11*100</f>
        <v>107.01841578716862</v>
      </c>
      <c r="BH11" s="89">
        <v>18</v>
      </c>
      <c r="BI11" s="89">
        <v>34</v>
      </c>
      <c r="BJ11" s="92">
        <f t="shared" si="24"/>
        <v>188.88888888888889</v>
      </c>
      <c r="BK11" s="91">
        <f t="shared" si="25"/>
        <v>16</v>
      </c>
      <c r="BL11" s="86"/>
      <c r="BM11" s="90">
        <v>5112.67</v>
      </c>
      <c r="BN11" s="90">
        <v>5437.44</v>
      </c>
      <c r="BO11" s="87">
        <f t="shared" si="29"/>
        <v>106.4</v>
      </c>
      <c r="BP11" s="86">
        <f t="shared" si="30"/>
        <v>324.76999999999953</v>
      </c>
      <c r="BQ11" s="131"/>
      <c r="BR11" s="131"/>
      <c r="BS11" s="131"/>
    </row>
    <row r="12" spans="1:71" s="101" customFormat="1" ht="16.5" customHeight="1" x14ac:dyDescent="0.25">
      <c r="A12" s="103" t="s">
        <v>120</v>
      </c>
      <c r="B12" s="15">
        <v>457</v>
      </c>
      <c r="C12" s="56">
        <v>556</v>
      </c>
      <c r="D12" s="94">
        <f t="shared" si="0"/>
        <v>121.66301969365428</v>
      </c>
      <c r="E12" s="93">
        <f t="shared" si="1"/>
        <v>99</v>
      </c>
      <c r="F12" s="15">
        <v>301</v>
      </c>
      <c r="G12" s="15">
        <v>417</v>
      </c>
      <c r="H12" s="94">
        <f t="shared" si="2"/>
        <v>138.53820598006646</v>
      </c>
      <c r="I12" s="93">
        <f t="shared" si="3"/>
        <v>116</v>
      </c>
      <c r="J12" s="15">
        <v>335</v>
      </c>
      <c r="K12" s="15">
        <v>231</v>
      </c>
      <c r="L12" s="11">
        <f t="shared" si="4"/>
        <v>68.955223880597018</v>
      </c>
      <c r="M12" s="10">
        <f t="shared" si="5"/>
        <v>-104</v>
      </c>
      <c r="N12" s="15">
        <v>211</v>
      </c>
      <c r="O12" s="15">
        <v>157</v>
      </c>
      <c r="P12" s="12">
        <f t="shared" si="6"/>
        <v>74.407582938388629</v>
      </c>
      <c r="Q12" s="102">
        <f t="shared" si="7"/>
        <v>-54</v>
      </c>
      <c r="R12" s="11">
        <v>63</v>
      </c>
      <c r="S12" s="11">
        <v>68</v>
      </c>
      <c r="T12" s="95">
        <f t="shared" si="26"/>
        <v>5</v>
      </c>
      <c r="U12" s="15">
        <v>75</v>
      </c>
      <c r="V12" s="15">
        <v>52</v>
      </c>
      <c r="W12" s="12">
        <f t="shared" si="8"/>
        <v>69.333333333333343</v>
      </c>
      <c r="X12" s="10">
        <f t="shared" si="9"/>
        <v>-23</v>
      </c>
      <c r="Y12" s="15">
        <v>3056</v>
      </c>
      <c r="Z12" s="136">
        <v>1167</v>
      </c>
      <c r="AA12" s="11">
        <f t="shared" si="10"/>
        <v>38.187172774869111</v>
      </c>
      <c r="AB12" s="10">
        <f t="shared" si="11"/>
        <v>-1889</v>
      </c>
      <c r="AC12" s="15">
        <v>451</v>
      </c>
      <c r="AD12" s="136">
        <v>528</v>
      </c>
      <c r="AE12" s="11">
        <f t="shared" si="12"/>
        <v>117.07317073170731</v>
      </c>
      <c r="AF12" s="10">
        <f t="shared" si="13"/>
        <v>77</v>
      </c>
      <c r="AG12" s="15">
        <v>1486</v>
      </c>
      <c r="AH12" s="136">
        <v>97</v>
      </c>
      <c r="AI12" s="11">
        <f t="shared" si="14"/>
        <v>6.5275908479138627</v>
      </c>
      <c r="AJ12" s="10">
        <f t="shared" si="15"/>
        <v>-1389</v>
      </c>
      <c r="AK12" s="15">
        <v>129</v>
      </c>
      <c r="AL12" s="15">
        <v>28</v>
      </c>
      <c r="AM12" s="12">
        <f t="shared" si="16"/>
        <v>21.705426356589147</v>
      </c>
      <c r="AN12" s="10">
        <f t="shared" si="17"/>
        <v>-101</v>
      </c>
      <c r="AO12" s="16">
        <v>183</v>
      </c>
      <c r="AP12" s="16">
        <v>167</v>
      </c>
      <c r="AQ12" s="14">
        <f t="shared" si="27"/>
        <v>91.3</v>
      </c>
      <c r="AR12" s="13">
        <f t="shared" si="18"/>
        <v>-16</v>
      </c>
      <c r="AS12" s="135">
        <v>503</v>
      </c>
      <c r="AT12" s="15">
        <v>409</v>
      </c>
      <c r="AU12" s="92">
        <f t="shared" si="19"/>
        <v>81.3</v>
      </c>
      <c r="AV12" s="91">
        <f t="shared" si="20"/>
        <v>-94</v>
      </c>
      <c r="AW12" s="15">
        <v>218</v>
      </c>
      <c r="AX12" s="15">
        <v>339</v>
      </c>
      <c r="AY12" s="92">
        <f t="shared" si="21"/>
        <v>155.50458715596329</v>
      </c>
      <c r="AZ12" s="91">
        <f t="shared" si="22"/>
        <v>121</v>
      </c>
      <c r="BA12" s="15">
        <v>185</v>
      </c>
      <c r="BB12" s="15">
        <v>310</v>
      </c>
      <c r="BC12" s="92">
        <f t="shared" si="28"/>
        <v>167.56756756756758</v>
      </c>
      <c r="BD12" s="91">
        <f t="shared" si="23"/>
        <v>125</v>
      </c>
      <c r="BE12" s="124">
        <v>2720.5479452054797</v>
      </c>
      <c r="BF12" s="124">
        <v>2854.2222222222222</v>
      </c>
      <c r="BG12" s="125">
        <f t="shared" si="31"/>
        <v>104.91350565066575</v>
      </c>
      <c r="BH12" s="90">
        <v>100</v>
      </c>
      <c r="BI12" s="90">
        <v>158</v>
      </c>
      <c r="BJ12" s="92">
        <f t="shared" si="24"/>
        <v>158</v>
      </c>
      <c r="BK12" s="91">
        <f t="shared" si="25"/>
        <v>58</v>
      </c>
      <c r="BL12" s="86"/>
      <c r="BM12" s="90">
        <v>5329.33</v>
      </c>
      <c r="BN12" s="90">
        <v>5056.3900000000003</v>
      </c>
      <c r="BO12" s="87">
        <f t="shared" si="29"/>
        <v>94.9</v>
      </c>
      <c r="BP12" s="86">
        <f t="shared" si="30"/>
        <v>-272.9399999999996</v>
      </c>
      <c r="BQ12" s="131"/>
      <c r="BR12" s="131"/>
      <c r="BS12" s="131"/>
    </row>
    <row r="13" spans="1:71" s="98" customFormat="1" ht="16.5" customHeight="1" x14ac:dyDescent="0.25">
      <c r="A13" s="103" t="s">
        <v>121</v>
      </c>
      <c r="B13" s="15">
        <v>1128</v>
      </c>
      <c r="C13" s="56">
        <v>1428</v>
      </c>
      <c r="D13" s="94">
        <f t="shared" si="0"/>
        <v>126.59574468085107</v>
      </c>
      <c r="E13" s="93">
        <f t="shared" si="1"/>
        <v>300</v>
      </c>
      <c r="F13" s="15">
        <v>661</v>
      </c>
      <c r="G13" s="15">
        <v>991</v>
      </c>
      <c r="H13" s="94">
        <f t="shared" si="2"/>
        <v>149.92435703479578</v>
      </c>
      <c r="I13" s="93">
        <f t="shared" si="3"/>
        <v>330</v>
      </c>
      <c r="J13" s="15">
        <v>918</v>
      </c>
      <c r="K13" s="15">
        <v>707</v>
      </c>
      <c r="L13" s="11">
        <f t="shared" si="4"/>
        <v>77.015250544662308</v>
      </c>
      <c r="M13" s="10">
        <f t="shared" si="5"/>
        <v>-211</v>
      </c>
      <c r="N13" s="15">
        <v>579</v>
      </c>
      <c r="O13" s="15">
        <v>423</v>
      </c>
      <c r="P13" s="12">
        <f t="shared" si="6"/>
        <v>73.056994818652853</v>
      </c>
      <c r="Q13" s="102">
        <f t="shared" si="7"/>
        <v>-156</v>
      </c>
      <c r="R13" s="11">
        <v>63.1</v>
      </c>
      <c r="S13" s="11">
        <v>59.8</v>
      </c>
      <c r="T13" s="95">
        <f t="shared" si="26"/>
        <v>-3.3000000000000043</v>
      </c>
      <c r="U13" s="15">
        <v>127</v>
      </c>
      <c r="V13" s="15">
        <v>34</v>
      </c>
      <c r="W13" s="12">
        <f t="shared" si="8"/>
        <v>26.771653543307089</v>
      </c>
      <c r="X13" s="10">
        <f t="shared" si="9"/>
        <v>-93</v>
      </c>
      <c r="Y13" s="15">
        <v>4629</v>
      </c>
      <c r="Z13" s="136">
        <v>1983</v>
      </c>
      <c r="AA13" s="11">
        <f t="shared" si="10"/>
        <v>42.838626053143223</v>
      </c>
      <c r="AB13" s="10">
        <f t="shared" si="11"/>
        <v>-2646</v>
      </c>
      <c r="AC13" s="15">
        <v>1059</v>
      </c>
      <c r="AD13" s="136">
        <v>1361</v>
      </c>
      <c r="AE13" s="11">
        <f t="shared" si="12"/>
        <v>128.51746931067046</v>
      </c>
      <c r="AF13" s="10">
        <f t="shared" si="13"/>
        <v>302</v>
      </c>
      <c r="AG13" s="15">
        <v>1844</v>
      </c>
      <c r="AH13" s="136">
        <v>45</v>
      </c>
      <c r="AI13" s="11">
        <f t="shared" si="14"/>
        <v>2.4403470715835143</v>
      </c>
      <c r="AJ13" s="10">
        <f t="shared" si="15"/>
        <v>-1799</v>
      </c>
      <c r="AK13" s="15">
        <v>243</v>
      </c>
      <c r="AL13" s="15">
        <v>234</v>
      </c>
      <c r="AM13" s="12">
        <f t="shared" si="16"/>
        <v>96.296296296296291</v>
      </c>
      <c r="AN13" s="10">
        <f t="shared" si="17"/>
        <v>-9</v>
      </c>
      <c r="AO13" s="16">
        <v>359</v>
      </c>
      <c r="AP13" s="16">
        <v>290</v>
      </c>
      <c r="AQ13" s="14">
        <f t="shared" si="27"/>
        <v>80.8</v>
      </c>
      <c r="AR13" s="13">
        <f t="shared" si="18"/>
        <v>-69</v>
      </c>
      <c r="AS13" s="135">
        <v>953</v>
      </c>
      <c r="AT13" s="15">
        <v>834</v>
      </c>
      <c r="AU13" s="92">
        <f t="shared" si="19"/>
        <v>87.5</v>
      </c>
      <c r="AV13" s="91">
        <f t="shared" si="20"/>
        <v>-119</v>
      </c>
      <c r="AW13" s="15">
        <v>441</v>
      </c>
      <c r="AX13" s="15">
        <v>724</v>
      </c>
      <c r="AY13" s="92">
        <f t="shared" si="21"/>
        <v>164.17233560090702</v>
      </c>
      <c r="AZ13" s="91">
        <f t="shared" si="22"/>
        <v>283</v>
      </c>
      <c r="BA13" s="15">
        <v>386</v>
      </c>
      <c r="BB13" s="15">
        <v>611</v>
      </c>
      <c r="BC13" s="92">
        <f t="shared" si="28"/>
        <v>158.29015544041451</v>
      </c>
      <c r="BD13" s="91">
        <f t="shared" si="23"/>
        <v>225</v>
      </c>
      <c r="BE13" s="124">
        <v>2695.4326923076924</v>
      </c>
      <c r="BF13" s="124">
        <v>3182.4120603015076</v>
      </c>
      <c r="BG13" s="125">
        <f t="shared" si="31"/>
        <v>118.0668346638212</v>
      </c>
      <c r="BH13" s="90">
        <v>53</v>
      </c>
      <c r="BI13" s="90">
        <v>95</v>
      </c>
      <c r="BJ13" s="92">
        <f t="shared" si="24"/>
        <v>179.24528301886792</v>
      </c>
      <c r="BK13" s="91">
        <f t="shared" si="25"/>
        <v>42</v>
      </c>
      <c r="BL13" s="86"/>
      <c r="BM13" s="90">
        <v>5414.75</v>
      </c>
      <c r="BN13" s="90">
        <v>7091.3</v>
      </c>
      <c r="BO13" s="87">
        <f t="shared" si="29"/>
        <v>131</v>
      </c>
      <c r="BP13" s="86">
        <f t="shared" si="30"/>
        <v>1676.5500000000002</v>
      </c>
      <c r="BQ13" s="131"/>
      <c r="BR13" s="131"/>
      <c r="BS13" s="131"/>
    </row>
    <row r="14" spans="1:71" s="101" customFormat="1" ht="16.5" customHeight="1" x14ac:dyDescent="0.25">
      <c r="A14" s="103" t="s">
        <v>122</v>
      </c>
      <c r="B14" s="15">
        <v>423</v>
      </c>
      <c r="C14" s="56">
        <v>516</v>
      </c>
      <c r="D14" s="94">
        <f t="shared" si="0"/>
        <v>121.98581560283688</v>
      </c>
      <c r="E14" s="93">
        <f t="shared" si="1"/>
        <v>93</v>
      </c>
      <c r="F14" s="15">
        <v>239</v>
      </c>
      <c r="G14" s="15">
        <v>308</v>
      </c>
      <c r="H14" s="94">
        <f t="shared" si="2"/>
        <v>128.87029288702928</v>
      </c>
      <c r="I14" s="93">
        <f t="shared" si="3"/>
        <v>69</v>
      </c>
      <c r="J14" s="15">
        <v>386</v>
      </c>
      <c r="K14" s="15">
        <v>228</v>
      </c>
      <c r="L14" s="11">
        <f t="shared" si="4"/>
        <v>59.067357512953365</v>
      </c>
      <c r="M14" s="10">
        <f t="shared" si="5"/>
        <v>-158</v>
      </c>
      <c r="N14" s="15">
        <v>210</v>
      </c>
      <c r="O14" s="15">
        <v>84</v>
      </c>
      <c r="P14" s="12">
        <f t="shared" si="6"/>
        <v>40</v>
      </c>
      <c r="Q14" s="102">
        <f t="shared" si="7"/>
        <v>-126</v>
      </c>
      <c r="R14" s="11">
        <v>54.4</v>
      </c>
      <c r="S14" s="11">
        <v>36.799999999999997</v>
      </c>
      <c r="T14" s="95">
        <f t="shared" si="26"/>
        <v>-17.600000000000001</v>
      </c>
      <c r="U14" s="15">
        <v>65</v>
      </c>
      <c r="V14" s="15">
        <v>39</v>
      </c>
      <c r="W14" s="12">
        <f t="shared" si="8"/>
        <v>60</v>
      </c>
      <c r="X14" s="10">
        <f t="shared" si="9"/>
        <v>-26</v>
      </c>
      <c r="Y14" s="15">
        <v>1877</v>
      </c>
      <c r="Z14" s="136">
        <v>774</v>
      </c>
      <c r="AA14" s="11">
        <f t="shared" si="10"/>
        <v>41.236014917421414</v>
      </c>
      <c r="AB14" s="10">
        <f t="shared" si="11"/>
        <v>-1103</v>
      </c>
      <c r="AC14" s="15">
        <v>419</v>
      </c>
      <c r="AD14" s="136">
        <v>499</v>
      </c>
      <c r="AE14" s="11">
        <f t="shared" si="12"/>
        <v>119.09307875894987</v>
      </c>
      <c r="AF14" s="10">
        <f t="shared" si="13"/>
        <v>80</v>
      </c>
      <c r="AG14" s="15">
        <v>413</v>
      </c>
      <c r="AH14" s="136">
        <v>25</v>
      </c>
      <c r="AI14" s="11">
        <f t="shared" si="14"/>
        <v>6.053268765133172</v>
      </c>
      <c r="AJ14" s="10">
        <f t="shared" si="15"/>
        <v>-388</v>
      </c>
      <c r="AK14" s="15">
        <v>191</v>
      </c>
      <c r="AL14" s="15">
        <v>166</v>
      </c>
      <c r="AM14" s="12">
        <f t="shared" si="16"/>
        <v>86.910994764397913</v>
      </c>
      <c r="AN14" s="10">
        <f t="shared" si="17"/>
        <v>-25</v>
      </c>
      <c r="AO14" s="16">
        <v>132</v>
      </c>
      <c r="AP14" s="16">
        <v>98</v>
      </c>
      <c r="AQ14" s="14">
        <f t="shared" si="27"/>
        <v>74.2</v>
      </c>
      <c r="AR14" s="13">
        <f t="shared" si="18"/>
        <v>-34</v>
      </c>
      <c r="AS14" s="135">
        <v>453</v>
      </c>
      <c r="AT14" s="15">
        <v>293</v>
      </c>
      <c r="AU14" s="92">
        <f t="shared" si="19"/>
        <v>64.7</v>
      </c>
      <c r="AV14" s="91">
        <f t="shared" si="20"/>
        <v>-160</v>
      </c>
      <c r="AW14" s="15">
        <v>173</v>
      </c>
      <c r="AX14" s="15">
        <v>237</v>
      </c>
      <c r="AY14" s="92">
        <f t="shared" si="21"/>
        <v>136.99421965317919</v>
      </c>
      <c r="AZ14" s="91">
        <f t="shared" si="22"/>
        <v>64</v>
      </c>
      <c r="BA14" s="15">
        <v>158</v>
      </c>
      <c r="BB14" s="15">
        <v>220</v>
      </c>
      <c r="BC14" s="92">
        <f t="shared" si="28"/>
        <v>139.24050632911394</v>
      </c>
      <c r="BD14" s="91">
        <f t="shared" si="23"/>
        <v>62</v>
      </c>
      <c r="BE14" s="124">
        <v>2553.2467532467531</v>
      </c>
      <c r="BF14" s="124">
        <v>3193.6619718309857</v>
      </c>
      <c r="BG14" s="125">
        <f t="shared" si="31"/>
        <v>125.08238648575072</v>
      </c>
      <c r="BH14" s="90">
        <v>86</v>
      </c>
      <c r="BI14" s="90">
        <v>49</v>
      </c>
      <c r="BJ14" s="92">
        <f t="shared" si="24"/>
        <v>56.97674418604651</v>
      </c>
      <c r="BK14" s="91">
        <f t="shared" si="25"/>
        <v>-37</v>
      </c>
      <c r="BL14" s="86"/>
      <c r="BM14" s="90">
        <v>5761.15</v>
      </c>
      <c r="BN14" s="90">
        <v>5921.35</v>
      </c>
      <c r="BO14" s="87">
        <f t="shared" si="29"/>
        <v>102.8</v>
      </c>
      <c r="BP14" s="86">
        <f t="shared" si="30"/>
        <v>160.20000000000073</v>
      </c>
      <c r="BQ14" s="131"/>
      <c r="BR14" s="131"/>
      <c r="BS14" s="131"/>
    </row>
    <row r="15" spans="1:71" s="101" customFormat="1" ht="16.5" customHeight="1" x14ac:dyDescent="0.25">
      <c r="A15" s="103" t="s">
        <v>123</v>
      </c>
      <c r="B15" s="15">
        <v>605</v>
      </c>
      <c r="C15" s="56">
        <v>1170</v>
      </c>
      <c r="D15" s="94">
        <f t="shared" si="0"/>
        <v>193.38842975206612</v>
      </c>
      <c r="E15" s="93">
        <f t="shared" si="1"/>
        <v>565</v>
      </c>
      <c r="F15" s="15">
        <v>360</v>
      </c>
      <c r="G15" s="15">
        <v>785</v>
      </c>
      <c r="H15" s="94">
        <f t="shared" si="2"/>
        <v>218.05555555555554</v>
      </c>
      <c r="I15" s="93">
        <f t="shared" si="3"/>
        <v>425</v>
      </c>
      <c r="J15" s="15">
        <v>908</v>
      </c>
      <c r="K15" s="15">
        <v>575</v>
      </c>
      <c r="L15" s="11">
        <f t="shared" si="4"/>
        <v>63.325991189427313</v>
      </c>
      <c r="M15" s="10">
        <f t="shared" si="5"/>
        <v>-333</v>
      </c>
      <c r="N15" s="15">
        <v>707</v>
      </c>
      <c r="O15" s="15">
        <v>332</v>
      </c>
      <c r="P15" s="12">
        <f t="shared" si="6"/>
        <v>46.958981612446962</v>
      </c>
      <c r="Q15" s="102">
        <f t="shared" si="7"/>
        <v>-375</v>
      </c>
      <c r="R15" s="11">
        <v>77.900000000000006</v>
      </c>
      <c r="S15" s="11">
        <v>57.7</v>
      </c>
      <c r="T15" s="95">
        <f t="shared" si="26"/>
        <v>-20.200000000000003</v>
      </c>
      <c r="U15" s="15">
        <v>70</v>
      </c>
      <c r="V15" s="15">
        <v>79</v>
      </c>
      <c r="W15" s="12">
        <f t="shared" si="8"/>
        <v>112.85714285714286</v>
      </c>
      <c r="X15" s="10">
        <f t="shared" si="9"/>
        <v>9</v>
      </c>
      <c r="Y15" s="15">
        <v>5641</v>
      </c>
      <c r="Z15" s="136">
        <v>1841</v>
      </c>
      <c r="AA15" s="11">
        <f t="shared" si="10"/>
        <v>32.636057436624711</v>
      </c>
      <c r="AB15" s="10">
        <f t="shared" si="11"/>
        <v>-3800</v>
      </c>
      <c r="AC15" s="15">
        <v>594</v>
      </c>
      <c r="AD15" s="136">
        <v>1050</v>
      </c>
      <c r="AE15" s="11">
        <f t="shared" si="12"/>
        <v>176.76767676767676</v>
      </c>
      <c r="AF15" s="10">
        <f t="shared" si="13"/>
        <v>456</v>
      </c>
      <c r="AG15" s="15">
        <v>2125</v>
      </c>
      <c r="AH15" s="136">
        <v>129</v>
      </c>
      <c r="AI15" s="11">
        <f t="shared" si="14"/>
        <v>6.0705882352941183</v>
      </c>
      <c r="AJ15" s="10">
        <f t="shared" si="15"/>
        <v>-1996</v>
      </c>
      <c r="AK15" s="15">
        <v>117</v>
      </c>
      <c r="AL15" s="15">
        <v>98</v>
      </c>
      <c r="AM15" s="12">
        <f t="shared" si="16"/>
        <v>83.760683760683762</v>
      </c>
      <c r="AN15" s="10">
        <f t="shared" si="17"/>
        <v>-19</v>
      </c>
      <c r="AO15" s="16">
        <v>348</v>
      </c>
      <c r="AP15" s="16">
        <v>272</v>
      </c>
      <c r="AQ15" s="14">
        <f t="shared" si="27"/>
        <v>78.2</v>
      </c>
      <c r="AR15" s="13">
        <f t="shared" si="18"/>
        <v>-76</v>
      </c>
      <c r="AS15" s="135">
        <v>1652</v>
      </c>
      <c r="AT15" s="15">
        <v>795</v>
      </c>
      <c r="AU15" s="92">
        <f t="shared" si="19"/>
        <v>48.1</v>
      </c>
      <c r="AV15" s="91">
        <f t="shared" si="20"/>
        <v>-857</v>
      </c>
      <c r="AW15" s="15">
        <v>288</v>
      </c>
      <c r="AX15" s="15">
        <v>697</v>
      </c>
      <c r="AY15" s="92">
        <f t="shared" si="21"/>
        <v>242.01388888888889</v>
      </c>
      <c r="AZ15" s="91">
        <f t="shared" si="22"/>
        <v>409</v>
      </c>
      <c r="BA15" s="15">
        <v>234</v>
      </c>
      <c r="BB15" s="15">
        <v>560</v>
      </c>
      <c r="BC15" s="92">
        <f t="shared" si="28"/>
        <v>239.31623931623932</v>
      </c>
      <c r="BD15" s="91">
        <f t="shared" si="23"/>
        <v>326</v>
      </c>
      <c r="BE15" s="124">
        <v>3626.4573991031389</v>
      </c>
      <c r="BF15" s="124">
        <v>3834.4117647058824</v>
      </c>
      <c r="BG15" s="125">
        <f t="shared" si="31"/>
        <v>105.73436670327831</v>
      </c>
      <c r="BH15" s="90">
        <v>396</v>
      </c>
      <c r="BI15" s="90">
        <v>79</v>
      </c>
      <c r="BJ15" s="92">
        <f t="shared" si="24"/>
        <v>19.949494949494952</v>
      </c>
      <c r="BK15" s="91">
        <f t="shared" si="25"/>
        <v>-317</v>
      </c>
      <c r="BL15" s="86"/>
      <c r="BM15" s="90">
        <v>6974.75</v>
      </c>
      <c r="BN15" s="90">
        <v>7010.32</v>
      </c>
      <c r="BO15" s="87">
        <f t="shared" si="29"/>
        <v>100.5</v>
      </c>
      <c r="BP15" s="86">
        <f t="shared" si="30"/>
        <v>35.569999999999709</v>
      </c>
      <c r="BQ15" s="131"/>
      <c r="BR15" s="131"/>
      <c r="BS15" s="131"/>
    </row>
    <row r="16" spans="1:71" s="101" customFormat="1" ht="16.5" customHeight="1" x14ac:dyDescent="0.25">
      <c r="A16" s="103" t="s">
        <v>124</v>
      </c>
      <c r="B16" s="15">
        <v>504</v>
      </c>
      <c r="C16" s="56">
        <v>587</v>
      </c>
      <c r="D16" s="94">
        <f t="shared" si="0"/>
        <v>116.46825396825398</v>
      </c>
      <c r="E16" s="93">
        <f t="shared" si="1"/>
        <v>83</v>
      </c>
      <c r="F16" s="15">
        <v>364</v>
      </c>
      <c r="G16" s="15">
        <v>423</v>
      </c>
      <c r="H16" s="94">
        <f t="shared" si="2"/>
        <v>116.20879120879121</v>
      </c>
      <c r="I16" s="93">
        <f t="shared" si="3"/>
        <v>59</v>
      </c>
      <c r="J16" s="15">
        <v>342</v>
      </c>
      <c r="K16" s="15">
        <v>270</v>
      </c>
      <c r="L16" s="11">
        <f t="shared" si="4"/>
        <v>78.94736842105263</v>
      </c>
      <c r="M16" s="10">
        <f t="shared" si="5"/>
        <v>-72</v>
      </c>
      <c r="N16" s="15">
        <v>230</v>
      </c>
      <c r="O16" s="15">
        <v>202</v>
      </c>
      <c r="P16" s="12">
        <f t="shared" si="6"/>
        <v>87.826086956521749</v>
      </c>
      <c r="Q16" s="102">
        <f t="shared" si="7"/>
        <v>-28</v>
      </c>
      <c r="R16" s="11">
        <v>67.3</v>
      </c>
      <c r="S16" s="11">
        <v>74.8</v>
      </c>
      <c r="T16" s="95">
        <f t="shared" si="26"/>
        <v>7.5</v>
      </c>
      <c r="U16" s="15">
        <v>37</v>
      </c>
      <c r="V16" s="15">
        <v>41</v>
      </c>
      <c r="W16" s="12">
        <f t="shared" si="8"/>
        <v>110.81081081081081</v>
      </c>
      <c r="X16" s="10">
        <f t="shared" si="9"/>
        <v>4</v>
      </c>
      <c r="Y16" s="15">
        <v>1708</v>
      </c>
      <c r="Z16" s="136">
        <v>1006</v>
      </c>
      <c r="AA16" s="11">
        <f t="shared" si="10"/>
        <v>58.899297423887589</v>
      </c>
      <c r="AB16" s="10">
        <f t="shared" si="11"/>
        <v>-702</v>
      </c>
      <c r="AC16" s="15">
        <v>499</v>
      </c>
      <c r="AD16" s="136">
        <v>576</v>
      </c>
      <c r="AE16" s="11">
        <f t="shared" si="12"/>
        <v>115.4308617234469</v>
      </c>
      <c r="AF16" s="10">
        <f t="shared" si="13"/>
        <v>77</v>
      </c>
      <c r="AG16" s="15">
        <v>535</v>
      </c>
      <c r="AH16" s="136">
        <v>93</v>
      </c>
      <c r="AI16" s="11">
        <f t="shared" si="14"/>
        <v>17.383177570093459</v>
      </c>
      <c r="AJ16" s="10">
        <f t="shared" si="15"/>
        <v>-442</v>
      </c>
      <c r="AK16" s="15">
        <v>110</v>
      </c>
      <c r="AL16" s="15">
        <v>22</v>
      </c>
      <c r="AM16" s="12">
        <f t="shared" si="16"/>
        <v>20</v>
      </c>
      <c r="AN16" s="10">
        <f t="shared" si="17"/>
        <v>-88</v>
      </c>
      <c r="AO16" s="16">
        <v>113</v>
      </c>
      <c r="AP16" s="16">
        <v>102</v>
      </c>
      <c r="AQ16" s="14">
        <f t="shared" si="27"/>
        <v>90.3</v>
      </c>
      <c r="AR16" s="13">
        <f t="shared" si="18"/>
        <v>-11</v>
      </c>
      <c r="AS16" s="135">
        <v>454</v>
      </c>
      <c r="AT16" s="15">
        <v>312</v>
      </c>
      <c r="AU16" s="92">
        <f t="shared" si="19"/>
        <v>68.7</v>
      </c>
      <c r="AV16" s="91">
        <f t="shared" si="20"/>
        <v>-142</v>
      </c>
      <c r="AW16" s="15">
        <v>261</v>
      </c>
      <c r="AX16" s="15">
        <v>334</v>
      </c>
      <c r="AY16" s="92">
        <f t="shared" si="21"/>
        <v>127.96934865900383</v>
      </c>
      <c r="AZ16" s="91">
        <f t="shared" si="22"/>
        <v>73</v>
      </c>
      <c r="BA16" s="15">
        <v>241</v>
      </c>
      <c r="BB16" s="15">
        <v>310</v>
      </c>
      <c r="BC16" s="92">
        <f t="shared" si="28"/>
        <v>128.63070539419087</v>
      </c>
      <c r="BD16" s="91">
        <f t="shared" si="23"/>
        <v>69</v>
      </c>
      <c r="BE16" s="124">
        <v>2537.4045801526718</v>
      </c>
      <c r="BF16" s="124">
        <v>2795.5223880597014</v>
      </c>
      <c r="BG16" s="125">
        <f t="shared" si="31"/>
        <v>110.1725128868294</v>
      </c>
      <c r="BH16" s="90">
        <v>60</v>
      </c>
      <c r="BI16" s="90">
        <v>29</v>
      </c>
      <c r="BJ16" s="92">
        <f t="shared" si="24"/>
        <v>48.333333333333336</v>
      </c>
      <c r="BK16" s="91">
        <f t="shared" si="25"/>
        <v>-31</v>
      </c>
      <c r="BL16" s="86"/>
      <c r="BM16" s="90">
        <v>5280.5</v>
      </c>
      <c r="BN16" s="90">
        <v>5585.03</v>
      </c>
      <c r="BO16" s="87">
        <f t="shared" si="29"/>
        <v>105.8</v>
      </c>
      <c r="BP16" s="86">
        <f t="shared" si="30"/>
        <v>304.52999999999975</v>
      </c>
      <c r="BQ16" s="131"/>
      <c r="BR16" s="131"/>
      <c r="BS16" s="131"/>
    </row>
    <row r="17" spans="1:71" s="101" customFormat="1" ht="16.5" customHeight="1" x14ac:dyDescent="0.25">
      <c r="A17" s="103" t="s">
        <v>125</v>
      </c>
      <c r="B17" s="15">
        <v>831</v>
      </c>
      <c r="C17" s="56">
        <v>1051</v>
      </c>
      <c r="D17" s="94">
        <f t="shared" si="0"/>
        <v>126.47412755716006</v>
      </c>
      <c r="E17" s="93">
        <f t="shared" si="1"/>
        <v>220</v>
      </c>
      <c r="F17" s="15">
        <v>534</v>
      </c>
      <c r="G17" s="15">
        <v>764</v>
      </c>
      <c r="H17" s="94">
        <f t="shared" si="2"/>
        <v>143.07116104868913</v>
      </c>
      <c r="I17" s="93">
        <f t="shared" si="3"/>
        <v>230</v>
      </c>
      <c r="J17" s="15">
        <v>539</v>
      </c>
      <c r="K17" s="15">
        <v>374</v>
      </c>
      <c r="L17" s="11">
        <f t="shared" si="4"/>
        <v>69.387755102040813</v>
      </c>
      <c r="M17" s="10">
        <f t="shared" si="5"/>
        <v>-165</v>
      </c>
      <c r="N17" s="15">
        <v>321</v>
      </c>
      <c r="O17" s="15">
        <v>190</v>
      </c>
      <c r="P17" s="12">
        <f t="shared" si="6"/>
        <v>59.190031152647968</v>
      </c>
      <c r="Q17" s="102">
        <f t="shared" si="7"/>
        <v>-131</v>
      </c>
      <c r="R17" s="11">
        <v>59.6</v>
      </c>
      <c r="S17" s="11">
        <v>50.8</v>
      </c>
      <c r="T17" s="95">
        <f t="shared" si="26"/>
        <v>-8.8000000000000043</v>
      </c>
      <c r="U17" s="15">
        <v>61</v>
      </c>
      <c r="V17" s="15">
        <v>80</v>
      </c>
      <c r="W17" s="12">
        <f t="shared" si="8"/>
        <v>131.14754098360655</v>
      </c>
      <c r="X17" s="10">
        <f t="shared" si="9"/>
        <v>19</v>
      </c>
      <c r="Y17" s="15">
        <v>3680</v>
      </c>
      <c r="Z17" s="136">
        <v>1214</v>
      </c>
      <c r="AA17" s="11">
        <f t="shared" si="10"/>
        <v>32.989130434782609</v>
      </c>
      <c r="AB17" s="10">
        <f t="shared" si="11"/>
        <v>-2466</v>
      </c>
      <c r="AC17" s="15">
        <v>820</v>
      </c>
      <c r="AD17" s="136">
        <v>895</v>
      </c>
      <c r="AE17" s="11">
        <f t="shared" si="12"/>
        <v>109.14634146341464</v>
      </c>
      <c r="AF17" s="10">
        <f t="shared" si="13"/>
        <v>75</v>
      </c>
      <c r="AG17" s="15">
        <v>1703</v>
      </c>
      <c r="AH17" s="136">
        <v>70</v>
      </c>
      <c r="AI17" s="11">
        <f t="shared" si="14"/>
        <v>4.1103934233705219</v>
      </c>
      <c r="AJ17" s="10">
        <f t="shared" si="15"/>
        <v>-1633</v>
      </c>
      <c r="AK17" s="15">
        <v>222</v>
      </c>
      <c r="AL17" s="15">
        <v>123</v>
      </c>
      <c r="AM17" s="12">
        <f t="shared" si="16"/>
        <v>55.405405405405403</v>
      </c>
      <c r="AN17" s="10">
        <f t="shared" si="17"/>
        <v>-99</v>
      </c>
      <c r="AO17" s="16">
        <v>232</v>
      </c>
      <c r="AP17" s="16">
        <v>197</v>
      </c>
      <c r="AQ17" s="14">
        <f t="shared" si="27"/>
        <v>84.9</v>
      </c>
      <c r="AR17" s="13">
        <f t="shared" si="18"/>
        <v>-35</v>
      </c>
      <c r="AS17" s="135">
        <v>612</v>
      </c>
      <c r="AT17" s="15">
        <v>476</v>
      </c>
      <c r="AU17" s="92">
        <f t="shared" si="19"/>
        <v>77.8</v>
      </c>
      <c r="AV17" s="91">
        <f t="shared" si="20"/>
        <v>-136</v>
      </c>
      <c r="AW17" s="15">
        <v>403</v>
      </c>
      <c r="AX17" s="15">
        <v>609</v>
      </c>
      <c r="AY17" s="92">
        <f t="shared" si="21"/>
        <v>151.1166253101737</v>
      </c>
      <c r="AZ17" s="91">
        <f t="shared" si="22"/>
        <v>206</v>
      </c>
      <c r="BA17" s="15">
        <v>366</v>
      </c>
      <c r="BB17" s="15">
        <v>555</v>
      </c>
      <c r="BC17" s="92">
        <f t="shared" si="28"/>
        <v>151.63934426229508</v>
      </c>
      <c r="BD17" s="91">
        <f t="shared" si="23"/>
        <v>189</v>
      </c>
      <c r="BE17" s="124">
        <v>2612.7371273712738</v>
      </c>
      <c r="BF17" s="124">
        <v>3009.3596059113302</v>
      </c>
      <c r="BG17" s="125">
        <f t="shared" si="31"/>
        <v>115.18034380056849</v>
      </c>
      <c r="BH17" s="90">
        <v>52</v>
      </c>
      <c r="BI17" s="90">
        <v>71</v>
      </c>
      <c r="BJ17" s="92">
        <f t="shared" si="24"/>
        <v>136.53846153846155</v>
      </c>
      <c r="BK17" s="91">
        <f t="shared" si="25"/>
        <v>19</v>
      </c>
      <c r="BL17" s="86"/>
      <c r="BM17" s="90">
        <v>5653.46</v>
      </c>
      <c r="BN17" s="90">
        <v>6812.68</v>
      </c>
      <c r="BO17" s="87">
        <f t="shared" si="29"/>
        <v>120.5</v>
      </c>
      <c r="BP17" s="86">
        <f t="shared" si="30"/>
        <v>1159.2200000000003</v>
      </c>
      <c r="BQ17" s="131"/>
      <c r="BR17" s="131"/>
      <c r="BS17" s="131"/>
    </row>
    <row r="18" spans="1:71" s="101" customFormat="1" ht="16.5" customHeight="1" x14ac:dyDescent="0.25">
      <c r="A18" s="103" t="s">
        <v>126</v>
      </c>
      <c r="B18" s="15">
        <v>732</v>
      </c>
      <c r="C18" s="56">
        <v>1188</v>
      </c>
      <c r="D18" s="94">
        <f t="shared" si="0"/>
        <v>162.29508196721312</v>
      </c>
      <c r="E18" s="93">
        <f t="shared" si="1"/>
        <v>456</v>
      </c>
      <c r="F18" s="15">
        <v>517</v>
      </c>
      <c r="G18" s="15">
        <v>935</v>
      </c>
      <c r="H18" s="94">
        <f t="shared" si="2"/>
        <v>180.85106382978725</v>
      </c>
      <c r="I18" s="93">
        <f t="shared" si="3"/>
        <v>418</v>
      </c>
      <c r="J18" s="15">
        <v>758</v>
      </c>
      <c r="K18" s="15">
        <v>650</v>
      </c>
      <c r="L18" s="11">
        <f t="shared" si="4"/>
        <v>85.751978891820585</v>
      </c>
      <c r="M18" s="10">
        <f t="shared" si="5"/>
        <v>-108</v>
      </c>
      <c r="N18" s="15">
        <v>525</v>
      </c>
      <c r="O18" s="15">
        <v>340</v>
      </c>
      <c r="P18" s="12">
        <f t="shared" si="6"/>
        <v>64.761904761904759</v>
      </c>
      <c r="Q18" s="102">
        <f t="shared" si="7"/>
        <v>-185</v>
      </c>
      <c r="R18" s="11">
        <v>69.3</v>
      </c>
      <c r="S18" s="11">
        <v>52.3</v>
      </c>
      <c r="T18" s="95">
        <f t="shared" si="26"/>
        <v>-17</v>
      </c>
      <c r="U18" s="15">
        <v>115</v>
      </c>
      <c r="V18" s="15">
        <v>22</v>
      </c>
      <c r="W18" s="12">
        <f t="shared" si="8"/>
        <v>19.130434782608695</v>
      </c>
      <c r="X18" s="10">
        <f t="shared" si="9"/>
        <v>-93</v>
      </c>
      <c r="Y18" s="15">
        <v>4897</v>
      </c>
      <c r="Z18" s="136">
        <v>1869</v>
      </c>
      <c r="AA18" s="11">
        <f t="shared" si="10"/>
        <v>38.166224218909541</v>
      </c>
      <c r="AB18" s="10">
        <f t="shared" si="11"/>
        <v>-3028</v>
      </c>
      <c r="AC18" s="15">
        <v>720</v>
      </c>
      <c r="AD18" s="136">
        <v>1110</v>
      </c>
      <c r="AE18" s="11">
        <f t="shared" si="12"/>
        <v>154.16666666666669</v>
      </c>
      <c r="AF18" s="10">
        <f t="shared" si="13"/>
        <v>390</v>
      </c>
      <c r="AG18" s="15">
        <v>2040</v>
      </c>
      <c r="AH18" s="136">
        <v>113</v>
      </c>
      <c r="AI18" s="11">
        <f t="shared" si="14"/>
        <v>5.5392156862745097</v>
      </c>
      <c r="AJ18" s="10">
        <f t="shared" si="15"/>
        <v>-1927</v>
      </c>
      <c r="AK18" s="15">
        <v>219</v>
      </c>
      <c r="AL18" s="15">
        <v>201</v>
      </c>
      <c r="AM18" s="12">
        <f t="shared" si="16"/>
        <v>91.780821917808225</v>
      </c>
      <c r="AN18" s="10">
        <f t="shared" si="17"/>
        <v>-18</v>
      </c>
      <c r="AO18" s="16">
        <v>221</v>
      </c>
      <c r="AP18" s="16">
        <v>215</v>
      </c>
      <c r="AQ18" s="14">
        <f t="shared" si="27"/>
        <v>97.3</v>
      </c>
      <c r="AR18" s="13">
        <f t="shared" si="18"/>
        <v>-6</v>
      </c>
      <c r="AS18" s="135">
        <v>996</v>
      </c>
      <c r="AT18" s="15">
        <v>913</v>
      </c>
      <c r="AU18" s="92">
        <f t="shared" si="19"/>
        <v>91.7</v>
      </c>
      <c r="AV18" s="91">
        <f t="shared" si="20"/>
        <v>-83</v>
      </c>
      <c r="AW18" s="15">
        <v>334</v>
      </c>
      <c r="AX18" s="15">
        <v>595</v>
      </c>
      <c r="AY18" s="92">
        <f t="shared" si="21"/>
        <v>178.1437125748503</v>
      </c>
      <c r="AZ18" s="91">
        <f t="shared" si="22"/>
        <v>261</v>
      </c>
      <c r="BA18" s="15">
        <v>307</v>
      </c>
      <c r="BB18" s="15">
        <v>554</v>
      </c>
      <c r="BC18" s="92">
        <f t="shared" si="28"/>
        <v>180.45602605863192</v>
      </c>
      <c r="BD18" s="91">
        <f t="shared" si="23"/>
        <v>247</v>
      </c>
      <c r="BE18" s="124">
        <v>2852.063492063492</v>
      </c>
      <c r="BF18" s="124">
        <v>3924.8380129589632</v>
      </c>
      <c r="BG18" s="125">
        <f t="shared" si="31"/>
        <v>137.61397752471879</v>
      </c>
      <c r="BH18" s="90">
        <v>157</v>
      </c>
      <c r="BI18" s="90">
        <v>244</v>
      </c>
      <c r="BJ18" s="92">
        <f t="shared" si="24"/>
        <v>155.4140127388535</v>
      </c>
      <c r="BK18" s="91">
        <f t="shared" si="25"/>
        <v>87</v>
      </c>
      <c r="BL18" s="86"/>
      <c r="BM18" s="90">
        <v>5530.41</v>
      </c>
      <c r="BN18" s="90">
        <v>6301.47</v>
      </c>
      <c r="BO18" s="87">
        <f t="shared" si="29"/>
        <v>113.9</v>
      </c>
      <c r="BP18" s="86">
        <f t="shared" si="30"/>
        <v>771.0600000000004</v>
      </c>
      <c r="BQ18" s="131"/>
      <c r="BR18" s="131"/>
      <c r="BS18" s="131"/>
    </row>
    <row r="19" spans="1:71" s="101" customFormat="1" ht="16.5" customHeight="1" x14ac:dyDescent="0.25">
      <c r="A19" s="103" t="s">
        <v>127</v>
      </c>
      <c r="B19" s="15">
        <v>678</v>
      </c>
      <c r="C19" s="56">
        <v>1031</v>
      </c>
      <c r="D19" s="94">
        <f t="shared" si="0"/>
        <v>152.06489675516224</v>
      </c>
      <c r="E19" s="93">
        <f t="shared" si="1"/>
        <v>353</v>
      </c>
      <c r="F19" s="15">
        <v>431</v>
      </c>
      <c r="G19" s="15">
        <v>702</v>
      </c>
      <c r="H19" s="94">
        <f t="shared" si="2"/>
        <v>162.87703016241301</v>
      </c>
      <c r="I19" s="93">
        <f t="shared" si="3"/>
        <v>271</v>
      </c>
      <c r="J19" s="15">
        <v>420</v>
      </c>
      <c r="K19" s="15">
        <v>335</v>
      </c>
      <c r="L19" s="11">
        <f t="shared" si="4"/>
        <v>79.761904761904773</v>
      </c>
      <c r="M19" s="10">
        <f t="shared" si="5"/>
        <v>-85</v>
      </c>
      <c r="N19" s="15">
        <v>234</v>
      </c>
      <c r="O19" s="15">
        <v>142</v>
      </c>
      <c r="P19" s="12">
        <f t="shared" si="6"/>
        <v>60.683760683760681</v>
      </c>
      <c r="Q19" s="102">
        <f t="shared" si="7"/>
        <v>-92</v>
      </c>
      <c r="R19" s="11">
        <v>55.7</v>
      </c>
      <c r="S19" s="11">
        <v>42.4</v>
      </c>
      <c r="T19" s="95">
        <f t="shared" si="26"/>
        <v>-13.300000000000004</v>
      </c>
      <c r="U19" s="15">
        <v>99</v>
      </c>
      <c r="V19" s="15">
        <v>40</v>
      </c>
      <c r="W19" s="12">
        <f t="shared" si="8"/>
        <v>40.404040404040401</v>
      </c>
      <c r="X19" s="10">
        <f t="shared" si="9"/>
        <v>-59</v>
      </c>
      <c r="Y19" s="15">
        <v>2265</v>
      </c>
      <c r="Z19" s="136">
        <v>1202</v>
      </c>
      <c r="AA19" s="11">
        <f t="shared" si="10"/>
        <v>53.06843267108168</v>
      </c>
      <c r="AB19" s="10">
        <f t="shared" si="11"/>
        <v>-1063</v>
      </c>
      <c r="AC19" s="15">
        <v>673</v>
      </c>
      <c r="AD19" s="136">
        <v>935</v>
      </c>
      <c r="AE19" s="11">
        <f t="shared" si="12"/>
        <v>138.93016344725112</v>
      </c>
      <c r="AF19" s="10">
        <f t="shared" si="13"/>
        <v>262</v>
      </c>
      <c r="AG19" s="15">
        <v>768</v>
      </c>
      <c r="AH19" s="136">
        <v>55</v>
      </c>
      <c r="AI19" s="11">
        <f t="shared" si="14"/>
        <v>7.161458333333333</v>
      </c>
      <c r="AJ19" s="10">
        <f t="shared" si="15"/>
        <v>-713</v>
      </c>
      <c r="AK19" s="15">
        <v>296</v>
      </c>
      <c r="AL19" s="15">
        <v>158</v>
      </c>
      <c r="AM19" s="12">
        <f t="shared" si="16"/>
        <v>53.378378378378379</v>
      </c>
      <c r="AN19" s="10">
        <f t="shared" si="17"/>
        <v>-138</v>
      </c>
      <c r="AO19" s="16">
        <v>180</v>
      </c>
      <c r="AP19" s="16">
        <v>132</v>
      </c>
      <c r="AQ19" s="14">
        <f t="shared" si="27"/>
        <v>73.3</v>
      </c>
      <c r="AR19" s="13">
        <f t="shared" si="18"/>
        <v>-48</v>
      </c>
      <c r="AS19" s="135">
        <v>542</v>
      </c>
      <c r="AT19" s="15">
        <v>378</v>
      </c>
      <c r="AU19" s="92">
        <f t="shared" si="19"/>
        <v>69.7</v>
      </c>
      <c r="AV19" s="91">
        <f t="shared" si="20"/>
        <v>-164</v>
      </c>
      <c r="AW19" s="15">
        <v>349</v>
      </c>
      <c r="AX19" s="15">
        <v>609</v>
      </c>
      <c r="AY19" s="92">
        <f t="shared" si="21"/>
        <v>174.49856733524356</v>
      </c>
      <c r="AZ19" s="91">
        <f t="shared" si="22"/>
        <v>260</v>
      </c>
      <c r="BA19" s="15">
        <v>319</v>
      </c>
      <c r="BB19" s="15">
        <v>533</v>
      </c>
      <c r="BC19" s="92">
        <f t="shared" si="28"/>
        <v>167.08463949843261</v>
      </c>
      <c r="BD19" s="91">
        <f t="shared" si="23"/>
        <v>214</v>
      </c>
      <c r="BE19" s="124">
        <v>2759.2948717948716</v>
      </c>
      <c r="BF19" s="124">
        <v>2934.5609065155809</v>
      </c>
      <c r="BG19" s="125">
        <f t="shared" si="31"/>
        <v>106.35184142558501</v>
      </c>
      <c r="BH19" s="90">
        <v>73</v>
      </c>
      <c r="BI19" s="90">
        <v>50</v>
      </c>
      <c r="BJ19" s="92">
        <f t="shared" si="24"/>
        <v>68.493150684931507</v>
      </c>
      <c r="BK19" s="91">
        <f t="shared" si="25"/>
        <v>-23</v>
      </c>
      <c r="BL19" s="86"/>
      <c r="BM19" s="90">
        <v>5311.15</v>
      </c>
      <c r="BN19" s="90">
        <v>5831.38</v>
      </c>
      <c r="BO19" s="87">
        <f t="shared" si="29"/>
        <v>109.8</v>
      </c>
      <c r="BP19" s="86">
        <f t="shared" si="30"/>
        <v>520.23000000000047</v>
      </c>
      <c r="BQ19" s="131"/>
      <c r="BR19" s="131"/>
      <c r="BS19" s="131"/>
    </row>
    <row r="20" spans="1:71" s="101" customFormat="1" ht="16.5" customHeight="1" x14ac:dyDescent="0.25">
      <c r="A20" s="103" t="s">
        <v>128</v>
      </c>
      <c r="B20" s="15">
        <v>744</v>
      </c>
      <c r="C20" s="56">
        <v>932</v>
      </c>
      <c r="D20" s="94">
        <f t="shared" si="0"/>
        <v>125.26881720430107</v>
      </c>
      <c r="E20" s="93">
        <f t="shared" si="1"/>
        <v>188</v>
      </c>
      <c r="F20" s="15">
        <v>449</v>
      </c>
      <c r="G20" s="15">
        <v>664</v>
      </c>
      <c r="H20" s="94">
        <f t="shared" si="2"/>
        <v>147.88418708240533</v>
      </c>
      <c r="I20" s="93">
        <f t="shared" si="3"/>
        <v>215</v>
      </c>
      <c r="J20" s="15">
        <v>672</v>
      </c>
      <c r="K20" s="15">
        <v>381</v>
      </c>
      <c r="L20" s="11">
        <f t="shared" si="4"/>
        <v>56.696428571428569</v>
      </c>
      <c r="M20" s="10">
        <f t="shared" si="5"/>
        <v>-291</v>
      </c>
      <c r="N20" s="15">
        <v>379</v>
      </c>
      <c r="O20" s="15">
        <v>156</v>
      </c>
      <c r="P20" s="12">
        <f t="shared" si="6"/>
        <v>41.160949868073878</v>
      </c>
      <c r="Q20" s="102">
        <f t="shared" si="7"/>
        <v>-223</v>
      </c>
      <c r="R20" s="11">
        <v>56.4</v>
      </c>
      <c r="S20" s="11">
        <v>40.9</v>
      </c>
      <c r="T20" s="95">
        <f t="shared" si="26"/>
        <v>-15.5</v>
      </c>
      <c r="U20" s="15">
        <v>73</v>
      </c>
      <c r="V20" s="15">
        <v>20</v>
      </c>
      <c r="W20" s="12">
        <f t="shared" si="8"/>
        <v>27.397260273972602</v>
      </c>
      <c r="X20" s="10">
        <f t="shared" si="9"/>
        <v>-53</v>
      </c>
      <c r="Y20" s="15">
        <v>3419</v>
      </c>
      <c r="Z20" s="136">
        <v>1496</v>
      </c>
      <c r="AA20" s="11">
        <f t="shared" si="10"/>
        <v>43.755484059666571</v>
      </c>
      <c r="AB20" s="10">
        <f t="shared" si="11"/>
        <v>-1923</v>
      </c>
      <c r="AC20" s="15">
        <v>735</v>
      </c>
      <c r="AD20" s="136">
        <v>872</v>
      </c>
      <c r="AE20" s="11">
        <f t="shared" si="12"/>
        <v>118.63945578231292</v>
      </c>
      <c r="AF20" s="10">
        <f t="shared" si="13"/>
        <v>137</v>
      </c>
      <c r="AG20" s="15">
        <v>1558</v>
      </c>
      <c r="AH20" s="136">
        <v>387</v>
      </c>
      <c r="AI20" s="11">
        <f t="shared" si="14"/>
        <v>24.839537869062902</v>
      </c>
      <c r="AJ20" s="10">
        <f t="shared" si="15"/>
        <v>-1171</v>
      </c>
      <c r="AK20" s="15">
        <v>233</v>
      </c>
      <c r="AL20" s="15">
        <v>89</v>
      </c>
      <c r="AM20" s="12">
        <f t="shared" si="16"/>
        <v>38.197424892703864</v>
      </c>
      <c r="AN20" s="10">
        <f t="shared" si="17"/>
        <v>-144</v>
      </c>
      <c r="AO20" s="16">
        <v>200</v>
      </c>
      <c r="AP20" s="16">
        <v>164</v>
      </c>
      <c r="AQ20" s="14">
        <f t="shared" si="27"/>
        <v>82</v>
      </c>
      <c r="AR20" s="13">
        <f t="shared" si="18"/>
        <v>-36</v>
      </c>
      <c r="AS20" s="135">
        <v>675</v>
      </c>
      <c r="AT20" s="15">
        <v>456</v>
      </c>
      <c r="AU20" s="92">
        <f t="shared" si="19"/>
        <v>67.599999999999994</v>
      </c>
      <c r="AV20" s="91">
        <f t="shared" si="20"/>
        <v>-219</v>
      </c>
      <c r="AW20" s="15">
        <v>297</v>
      </c>
      <c r="AX20" s="15">
        <v>448</v>
      </c>
      <c r="AY20" s="92">
        <f t="shared" si="21"/>
        <v>150.84175084175084</v>
      </c>
      <c r="AZ20" s="91">
        <f t="shared" si="22"/>
        <v>151</v>
      </c>
      <c r="BA20" s="15">
        <v>261</v>
      </c>
      <c r="BB20" s="15">
        <v>396</v>
      </c>
      <c r="BC20" s="92">
        <f t="shared" si="28"/>
        <v>151.72413793103448</v>
      </c>
      <c r="BD20" s="91">
        <f t="shared" si="23"/>
        <v>135</v>
      </c>
      <c r="BE20" s="124">
        <v>2894.6843853820596</v>
      </c>
      <c r="BF20" s="124">
        <v>2956.1904761904761</v>
      </c>
      <c r="BG20" s="125">
        <f t="shared" si="31"/>
        <v>102.12479436856805</v>
      </c>
      <c r="BH20" s="90">
        <v>65</v>
      </c>
      <c r="BI20" s="90">
        <v>69</v>
      </c>
      <c r="BJ20" s="92">
        <f t="shared" si="24"/>
        <v>106.15384615384616</v>
      </c>
      <c r="BK20" s="91">
        <f t="shared" si="25"/>
        <v>4</v>
      </c>
      <c r="BL20" s="86"/>
      <c r="BM20" s="90">
        <v>5823.85</v>
      </c>
      <c r="BN20" s="90">
        <v>5947.38</v>
      </c>
      <c r="BO20" s="87">
        <f t="shared" si="29"/>
        <v>102.1</v>
      </c>
      <c r="BP20" s="86">
        <f t="shared" si="30"/>
        <v>123.52999999999975</v>
      </c>
      <c r="BQ20" s="131"/>
      <c r="BR20" s="131"/>
      <c r="BS20" s="131"/>
    </row>
    <row r="21" spans="1:71" s="101" customFormat="1" ht="16.5" customHeight="1" x14ac:dyDescent="0.25">
      <c r="A21" s="103" t="s">
        <v>129</v>
      </c>
      <c r="B21" s="15">
        <v>599</v>
      </c>
      <c r="C21" s="56">
        <v>530</v>
      </c>
      <c r="D21" s="94">
        <f t="shared" si="0"/>
        <v>88.480801335559264</v>
      </c>
      <c r="E21" s="93">
        <f t="shared" si="1"/>
        <v>-69</v>
      </c>
      <c r="F21" s="15">
        <v>410</v>
      </c>
      <c r="G21" s="15">
        <v>371</v>
      </c>
      <c r="H21" s="94">
        <f t="shared" si="2"/>
        <v>90.487804878048777</v>
      </c>
      <c r="I21" s="93">
        <f t="shared" si="3"/>
        <v>-39</v>
      </c>
      <c r="J21" s="15">
        <v>589</v>
      </c>
      <c r="K21" s="15">
        <v>341</v>
      </c>
      <c r="L21" s="11">
        <f t="shared" si="4"/>
        <v>57.894736842105267</v>
      </c>
      <c r="M21" s="10">
        <f t="shared" si="5"/>
        <v>-248</v>
      </c>
      <c r="N21" s="15">
        <v>323</v>
      </c>
      <c r="O21" s="15">
        <v>193</v>
      </c>
      <c r="P21" s="12">
        <f t="shared" si="6"/>
        <v>59.752321981424153</v>
      </c>
      <c r="Q21" s="102">
        <f t="shared" si="7"/>
        <v>-130</v>
      </c>
      <c r="R21" s="11">
        <v>54.8</v>
      </c>
      <c r="S21" s="11">
        <v>56.6</v>
      </c>
      <c r="T21" s="95">
        <f t="shared" si="26"/>
        <v>1.8000000000000043</v>
      </c>
      <c r="U21" s="15">
        <v>81</v>
      </c>
      <c r="V21" s="15">
        <v>8</v>
      </c>
      <c r="W21" s="12">
        <f t="shared" si="8"/>
        <v>9.8765432098765427</v>
      </c>
      <c r="X21" s="10">
        <f t="shared" si="9"/>
        <v>-73</v>
      </c>
      <c r="Y21" s="15">
        <v>3634</v>
      </c>
      <c r="Z21" s="136">
        <v>1420</v>
      </c>
      <c r="AA21" s="11">
        <f t="shared" si="10"/>
        <v>39.075399009356083</v>
      </c>
      <c r="AB21" s="10">
        <f t="shared" si="11"/>
        <v>-2214</v>
      </c>
      <c r="AC21" s="15">
        <v>599</v>
      </c>
      <c r="AD21" s="136">
        <v>524</v>
      </c>
      <c r="AE21" s="11">
        <f t="shared" si="12"/>
        <v>87.479131886477461</v>
      </c>
      <c r="AF21" s="10">
        <f t="shared" si="13"/>
        <v>-75</v>
      </c>
      <c r="AG21" s="15">
        <v>1204</v>
      </c>
      <c r="AH21" s="136">
        <v>46</v>
      </c>
      <c r="AI21" s="11">
        <f t="shared" si="14"/>
        <v>3.8205980066445182</v>
      </c>
      <c r="AJ21" s="10">
        <f t="shared" si="15"/>
        <v>-1158</v>
      </c>
      <c r="AK21" s="15">
        <v>307</v>
      </c>
      <c r="AL21" s="15">
        <v>85</v>
      </c>
      <c r="AM21" s="12">
        <f t="shared" si="16"/>
        <v>27.687296416938111</v>
      </c>
      <c r="AN21" s="10">
        <f t="shared" si="17"/>
        <v>-222</v>
      </c>
      <c r="AO21" s="16">
        <v>182</v>
      </c>
      <c r="AP21" s="16">
        <v>123</v>
      </c>
      <c r="AQ21" s="14">
        <f t="shared" si="27"/>
        <v>67.599999999999994</v>
      </c>
      <c r="AR21" s="13">
        <f t="shared" si="18"/>
        <v>-59</v>
      </c>
      <c r="AS21" s="135">
        <v>671</v>
      </c>
      <c r="AT21" s="15">
        <v>363</v>
      </c>
      <c r="AU21" s="92">
        <f t="shared" si="19"/>
        <v>54.1</v>
      </c>
      <c r="AV21" s="91">
        <f t="shared" si="20"/>
        <v>-308</v>
      </c>
      <c r="AW21" s="15">
        <v>230</v>
      </c>
      <c r="AX21" s="15">
        <v>305</v>
      </c>
      <c r="AY21" s="92">
        <f t="shared" si="21"/>
        <v>132.60869565217391</v>
      </c>
      <c r="AZ21" s="91">
        <f t="shared" si="22"/>
        <v>75</v>
      </c>
      <c r="BA21" s="15">
        <v>212</v>
      </c>
      <c r="BB21" s="15">
        <v>284</v>
      </c>
      <c r="BC21" s="92">
        <f t="shared" si="28"/>
        <v>133.96226415094338</v>
      </c>
      <c r="BD21" s="91">
        <f t="shared" si="23"/>
        <v>72</v>
      </c>
      <c r="BE21" s="124">
        <v>2859.6153846153848</v>
      </c>
      <c r="BF21" s="124">
        <v>3180.203045685279</v>
      </c>
      <c r="BG21" s="125">
        <f t="shared" si="31"/>
        <v>111.210866426116</v>
      </c>
      <c r="BH21" s="90">
        <v>69</v>
      </c>
      <c r="BI21" s="90">
        <v>26</v>
      </c>
      <c r="BJ21" s="92">
        <f t="shared" si="24"/>
        <v>37.681159420289859</v>
      </c>
      <c r="BK21" s="91">
        <f t="shared" si="25"/>
        <v>-43</v>
      </c>
      <c r="BL21" s="86"/>
      <c r="BM21" s="90">
        <v>5374.19</v>
      </c>
      <c r="BN21" s="90">
        <v>5686.54</v>
      </c>
      <c r="BO21" s="87">
        <f t="shared" si="29"/>
        <v>105.8</v>
      </c>
      <c r="BP21" s="86">
        <f t="shared" si="30"/>
        <v>312.35000000000036</v>
      </c>
      <c r="BQ21" s="131"/>
      <c r="BR21" s="131"/>
      <c r="BS21" s="131"/>
    </row>
    <row r="22" spans="1:71" s="101" customFormat="1" ht="16.5" customHeight="1" x14ac:dyDescent="0.25">
      <c r="A22" s="103" t="s">
        <v>130</v>
      </c>
      <c r="B22" s="15">
        <v>812</v>
      </c>
      <c r="C22" s="56">
        <v>972</v>
      </c>
      <c r="D22" s="94">
        <f t="shared" si="0"/>
        <v>119.70443349753694</v>
      </c>
      <c r="E22" s="93">
        <f t="shared" si="1"/>
        <v>160</v>
      </c>
      <c r="F22" s="15">
        <v>494</v>
      </c>
      <c r="G22" s="15">
        <v>603</v>
      </c>
      <c r="H22" s="94">
        <f t="shared" si="2"/>
        <v>122.06477732793522</v>
      </c>
      <c r="I22" s="93">
        <f t="shared" si="3"/>
        <v>109</v>
      </c>
      <c r="J22" s="15">
        <v>465</v>
      </c>
      <c r="K22" s="15">
        <v>299</v>
      </c>
      <c r="L22" s="11">
        <f t="shared" si="4"/>
        <v>64.301075268817215</v>
      </c>
      <c r="M22" s="10">
        <f t="shared" si="5"/>
        <v>-166</v>
      </c>
      <c r="N22" s="15">
        <v>241</v>
      </c>
      <c r="O22" s="15">
        <v>131</v>
      </c>
      <c r="P22" s="12">
        <f t="shared" si="6"/>
        <v>54.356846473029044</v>
      </c>
      <c r="Q22" s="102">
        <f t="shared" si="7"/>
        <v>-110</v>
      </c>
      <c r="R22" s="11">
        <v>51.8</v>
      </c>
      <c r="S22" s="11">
        <v>43.8</v>
      </c>
      <c r="T22" s="95">
        <f t="shared" si="26"/>
        <v>-8</v>
      </c>
      <c r="U22" s="15">
        <v>66</v>
      </c>
      <c r="V22" s="15">
        <v>43</v>
      </c>
      <c r="W22" s="12">
        <f t="shared" si="8"/>
        <v>65.151515151515156</v>
      </c>
      <c r="X22" s="10">
        <f t="shared" si="9"/>
        <v>-23</v>
      </c>
      <c r="Y22" s="15">
        <v>2902</v>
      </c>
      <c r="Z22" s="136">
        <v>1188</v>
      </c>
      <c r="AA22" s="11">
        <f t="shared" si="10"/>
        <v>40.937284631288769</v>
      </c>
      <c r="AB22" s="10">
        <f t="shared" si="11"/>
        <v>-1714</v>
      </c>
      <c r="AC22" s="15">
        <v>795</v>
      </c>
      <c r="AD22" s="136">
        <v>859</v>
      </c>
      <c r="AE22" s="11">
        <f t="shared" si="12"/>
        <v>108.0503144654088</v>
      </c>
      <c r="AF22" s="10">
        <f t="shared" si="13"/>
        <v>64</v>
      </c>
      <c r="AG22" s="15">
        <v>789</v>
      </c>
      <c r="AH22" s="136">
        <v>88</v>
      </c>
      <c r="AI22" s="11">
        <f t="shared" si="14"/>
        <v>11.153358681875792</v>
      </c>
      <c r="AJ22" s="10">
        <f t="shared" si="15"/>
        <v>-701</v>
      </c>
      <c r="AK22" s="15">
        <v>284</v>
      </c>
      <c r="AL22" s="15">
        <v>116</v>
      </c>
      <c r="AM22" s="12">
        <f t="shared" si="16"/>
        <v>40.845070422535215</v>
      </c>
      <c r="AN22" s="10">
        <f t="shared" si="17"/>
        <v>-168</v>
      </c>
      <c r="AO22" s="16">
        <v>128</v>
      </c>
      <c r="AP22" s="16">
        <v>119</v>
      </c>
      <c r="AQ22" s="14">
        <f t="shared" si="27"/>
        <v>93</v>
      </c>
      <c r="AR22" s="13">
        <f t="shared" si="18"/>
        <v>-9</v>
      </c>
      <c r="AS22" s="135">
        <v>526</v>
      </c>
      <c r="AT22" s="15">
        <v>355</v>
      </c>
      <c r="AU22" s="92">
        <f t="shared" si="19"/>
        <v>67.5</v>
      </c>
      <c r="AV22" s="91">
        <f t="shared" si="20"/>
        <v>-171</v>
      </c>
      <c r="AW22" s="15">
        <v>381</v>
      </c>
      <c r="AX22" s="15">
        <v>526</v>
      </c>
      <c r="AY22" s="92">
        <f t="shared" si="21"/>
        <v>138.05774278215225</v>
      </c>
      <c r="AZ22" s="91">
        <f t="shared" si="22"/>
        <v>145</v>
      </c>
      <c r="BA22" s="15">
        <v>340</v>
      </c>
      <c r="BB22" s="15">
        <v>490</v>
      </c>
      <c r="BC22" s="92">
        <f t="shared" si="28"/>
        <v>144.11764705882354</v>
      </c>
      <c r="BD22" s="91">
        <f t="shared" si="23"/>
        <v>150</v>
      </c>
      <c r="BE22" s="124">
        <v>2423.5668789808919</v>
      </c>
      <c r="BF22" s="124">
        <v>2778.8300835654595</v>
      </c>
      <c r="BG22" s="125">
        <f t="shared" si="31"/>
        <v>114.65869201571014</v>
      </c>
      <c r="BH22" s="90">
        <v>31</v>
      </c>
      <c r="BI22" s="90">
        <v>36</v>
      </c>
      <c r="BJ22" s="92">
        <f t="shared" si="24"/>
        <v>116.12903225806453</v>
      </c>
      <c r="BK22" s="91">
        <f t="shared" si="25"/>
        <v>5</v>
      </c>
      <c r="BL22" s="86"/>
      <c r="BM22" s="90">
        <v>5656.32</v>
      </c>
      <c r="BN22" s="90">
        <v>5963.89</v>
      </c>
      <c r="BO22" s="87">
        <f t="shared" si="29"/>
        <v>105.4</v>
      </c>
      <c r="BP22" s="86">
        <f t="shared" si="30"/>
        <v>307.57000000000062</v>
      </c>
      <c r="BQ22" s="131"/>
      <c r="BR22" s="131"/>
      <c r="BS22" s="131"/>
    </row>
    <row r="23" spans="1:71" s="101" customFormat="1" ht="16.5" customHeight="1" x14ac:dyDescent="0.25">
      <c r="A23" s="103" t="s">
        <v>131</v>
      </c>
      <c r="B23" s="15">
        <v>595</v>
      </c>
      <c r="C23" s="56">
        <v>659</v>
      </c>
      <c r="D23" s="94">
        <f t="shared" si="0"/>
        <v>110.75630252100841</v>
      </c>
      <c r="E23" s="93">
        <f t="shared" si="1"/>
        <v>64</v>
      </c>
      <c r="F23" s="15">
        <v>362</v>
      </c>
      <c r="G23" s="15">
        <v>402</v>
      </c>
      <c r="H23" s="94">
        <f t="shared" si="2"/>
        <v>111.04972375690608</v>
      </c>
      <c r="I23" s="93">
        <f t="shared" si="3"/>
        <v>40</v>
      </c>
      <c r="J23" s="15">
        <v>549</v>
      </c>
      <c r="K23" s="15">
        <v>386</v>
      </c>
      <c r="L23" s="11">
        <f t="shared" si="4"/>
        <v>70.309653916211289</v>
      </c>
      <c r="M23" s="10">
        <f t="shared" si="5"/>
        <v>-163</v>
      </c>
      <c r="N23" s="15">
        <v>245</v>
      </c>
      <c r="O23" s="15">
        <v>152</v>
      </c>
      <c r="P23" s="12">
        <f t="shared" si="6"/>
        <v>62.04081632653061</v>
      </c>
      <c r="Q23" s="102">
        <f t="shared" si="7"/>
        <v>-93</v>
      </c>
      <c r="R23" s="11">
        <v>44.6</v>
      </c>
      <c r="S23" s="11">
        <v>39.4</v>
      </c>
      <c r="T23" s="95">
        <f t="shared" si="26"/>
        <v>-5.2000000000000028</v>
      </c>
      <c r="U23" s="15">
        <v>58</v>
      </c>
      <c r="V23" s="15">
        <v>60</v>
      </c>
      <c r="W23" s="12">
        <f t="shared" si="8"/>
        <v>103.44827586206897</v>
      </c>
      <c r="X23" s="10">
        <f t="shared" si="9"/>
        <v>2</v>
      </c>
      <c r="Y23" s="15">
        <v>2803</v>
      </c>
      <c r="Z23" s="136">
        <v>1251</v>
      </c>
      <c r="AA23" s="11">
        <f t="shared" si="10"/>
        <v>44.630752764894751</v>
      </c>
      <c r="AB23" s="10">
        <f t="shared" si="11"/>
        <v>-1552</v>
      </c>
      <c r="AC23" s="15">
        <v>593</v>
      </c>
      <c r="AD23" s="136">
        <v>641</v>
      </c>
      <c r="AE23" s="11">
        <f t="shared" si="12"/>
        <v>108.09443507588531</v>
      </c>
      <c r="AF23" s="10">
        <f t="shared" si="13"/>
        <v>48</v>
      </c>
      <c r="AG23" s="15">
        <v>675</v>
      </c>
      <c r="AH23" s="136">
        <v>145</v>
      </c>
      <c r="AI23" s="11">
        <f t="shared" si="14"/>
        <v>21.481481481481481</v>
      </c>
      <c r="AJ23" s="10">
        <f t="shared" si="15"/>
        <v>-530</v>
      </c>
      <c r="AK23" s="15">
        <v>144</v>
      </c>
      <c r="AL23" s="15">
        <v>48</v>
      </c>
      <c r="AM23" s="12">
        <f t="shared" si="16"/>
        <v>33.333333333333329</v>
      </c>
      <c r="AN23" s="10">
        <f t="shared" si="17"/>
        <v>-96</v>
      </c>
      <c r="AO23" s="16">
        <v>141</v>
      </c>
      <c r="AP23" s="16">
        <v>114</v>
      </c>
      <c r="AQ23" s="14">
        <f t="shared" si="27"/>
        <v>80.900000000000006</v>
      </c>
      <c r="AR23" s="13">
        <f t="shared" si="18"/>
        <v>-27</v>
      </c>
      <c r="AS23" s="135">
        <v>535</v>
      </c>
      <c r="AT23" s="15">
        <v>416</v>
      </c>
      <c r="AU23" s="92">
        <f t="shared" si="19"/>
        <v>77.8</v>
      </c>
      <c r="AV23" s="91">
        <f t="shared" si="20"/>
        <v>-119</v>
      </c>
      <c r="AW23" s="15">
        <v>199</v>
      </c>
      <c r="AX23" s="15">
        <v>278</v>
      </c>
      <c r="AY23" s="92">
        <f t="shared" si="21"/>
        <v>139.69849246231155</v>
      </c>
      <c r="AZ23" s="91">
        <f t="shared" si="22"/>
        <v>79</v>
      </c>
      <c r="BA23" s="15">
        <v>187</v>
      </c>
      <c r="BB23" s="15">
        <v>260</v>
      </c>
      <c r="BC23" s="92">
        <f t="shared" si="28"/>
        <v>139.03743315508021</v>
      </c>
      <c r="BD23" s="91">
        <f t="shared" si="23"/>
        <v>73</v>
      </c>
      <c r="BE23" s="124">
        <v>2728.7356321839079</v>
      </c>
      <c r="BF23" s="124">
        <v>3234.4497607655503</v>
      </c>
      <c r="BG23" s="125">
        <f t="shared" si="31"/>
        <v>118.53291035661454</v>
      </c>
      <c r="BH23" s="90">
        <v>14</v>
      </c>
      <c r="BI23" s="90">
        <v>11</v>
      </c>
      <c r="BJ23" s="92">
        <f t="shared" si="24"/>
        <v>78.571428571428569</v>
      </c>
      <c r="BK23" s="91">
        <f t="shared" si="25"/>
        <v>-3</v>
      </c>
      <c r="BL23" s="86"/>
      <c r="BM23" s="90">
        <v>5621.79</v>
      </c>
      <c r="BN23" s="90">
        <v>6138.18</v>
      </c>
      <c r="BO23" s="87">
        <f t="shared" si="29"/>
        <v>109.2</v>
      </c>
      <c r="BP23" s="86">
        <f t="shared" si="30"/>
        <v>516.39000000000033</v>
      </c>
      <c r="BQ23" s="131"/>
      <c r="BR23" s="131"/>
      <c r="BS23" s="131"/>
    </row>
    <row r="24" spans="1:71" s="101" customFormat="1" ht="16.5" customHeight="1" x14ac:dyDescent="0.25">
      <c r="A24" s="103" t="s">
        <v>132</v>
      </c>
      <c r="B24" s="15">
        <v>1763</v>
      </c>
      <c r="C24" s="56">
        <v>1927</v>
      </c>
      <c r="D24" s="94">
        <f t="shared" si="0"/>
        <v>109.30232558139534</v>
      </c>
      <c r="E24" s="93">
        <f t="shared" si="1"/>
        <v>164</v>
      </c>
      <c r="F24" s="15">
        <v>1217</v>
      </c>
      <c r="G24" s="15">
        <v>1430</v>
      </c>
      <c r="H24" s="94">
        <f t="shared" si="2"/>
        <v>117.50205423171734</v>
      </c>
      <c r="I24" s="93">
        <f t="shared" si="3"/>
        <v>213</v>
      </c>
      <c r="J24" s="15">
        <v>1230</v>
      </c>
      <c r="K24" s="15">
        <v>669</v>
      </c>
      <c r="L24" s="11">
        <f t="shared" si="4"/>
        <v>54.390243902439025</v>
      </c>
      <c r="M24" s="10">
        <f t="shared" si="5"/>
        <v>-561</v>
      </c>
      <c r="N24" s="15">
        <v>515</v>
      </c>
      <c r="O24" s="15">
        <v>312</v>
      </c>
      <c r="P24" s="12">
        <f t="shared" si="6"/>
        <v>60.582524271844662</v>
      </c>
      <c r="Q24" s="102">
        <f t="shared" si="7"/>
        <v>-203</v>
      </c>
      <c r="R24" s="11">
        <v>41.9</v>
      </c>
      <c r="S24" s="11">
        <v>46.6</v>
      </c>
      <c r="T24" s="95">
        <f t="shared" si="26"/>
        <v>4.7000000000000028</v>
      </c>
      <c r="U24" s="15">
        <v>182</v>
      </c>
      <c r="V24" s="15">
        <v>103</v>
      </c>
      <c r="W24" s="12">
        <f t="shared" si="8"/>
        <v>56.593406593406591</v>
      </c>
      <c r="X24" s="10">
        <f t="shared" si="9"/>
        <v>-79</v>
      </c>
      <c r="Y24" s="99">
        <v>6569</v>
      </c>
      <c r="Z24" s="136">
        <v>3055</v>
      </c>
      <c r="AA24" s="94">
        <f t="shared" si="10"/>
        <v>46.506317552138832</v>
      </c>
      <c r="AB24" s="93">
        <f t="shared" si="11"/>
        <v>-3514</v>
      </c>
      <c r="AC24" s="99">
        <v>1721</v>
      </c>
      <c r="AD24" s="136">
        <v>1870</v>
      </c>
      <c r="AE24" s="94">
        <f t="shared" si="12"/>
        <v>108.65775711795467</v>
      </c>
      <c r="AF24" s="93">
        <f t="shared" si="13"/>
        <v>149</v>
      </c>
      <c r="AG24" s="99">
        <v>2878</v>
      </c>
      <c r="AH24" s="136">
        <v>503</v>
      </c>
      <c r="AI24" s="11">
        <f t="shared" si="14"/>
        <v>17.477414871438498</v>
      </c>
      <c r="AJ24" s="10">
        <f t="shared" si="15"/>
        <v>-2375</v>
      </c>
      <c r="AK24" s="15">
        <v>510</v>
      </c>
      <c r="AL24" s="15">
        <v>338</v>
      </c>
      <c r="AM24" s="12">
        <f t="shared" si="16"/>
        <v>66.274509803921561</v>
      </c>
      <c r="AN24" s="10">
        <f t="shared" si="17"/>
        <v>-172</v>
      </c>
      <c r="AO24" s="16">
        <v>409</v>
      </c>
      <c r="AP24" s="16">
        <v>298</v>
      </c>
      <c r="AQ24" s="14">
        <f t="shared" si="27"/>
        <v>72.900000000000006</v>
      </c>
      <c r="AR24" s="13">
        <f t="shared" si="18"/>
        <v>-111</v>
      </c>
      <c r="AS24" s="135">
        <v>1784</v>
      </c>
      <c r="AT24" s="15">
        <v>1151</v>
      </c>
      <c r="AU24" s="92">
        <f t="shared" si="19"/>
        <v>64.5</v>
      </c>
      <c r="AV24" s="91">
        <f t="shared" si="20"/>
        <v>-633</v>
      </c>
      <c r="AW24" s="15">
        <v>605</v>
      </c>
      <c r="AX24" s="15">
        <v>1022</v>
      </c>
      <c r="AY24" s="92">
        <f t="shared" si="21"/>
        <v>168.92561983471074</v>
      </c>
      <c r="AZ24" s="91">
        <f t="shared" si="22"/>
        <v>417</v>
      </c>
      <c r="BA24" s="15">
        <v>521</v>
      </c>
      <c r="BB24" s="15">
        <v>886</v>
      </c>
      <c r="BC24" s="92">
        <f t="shared" si="28"/>
        <v>170.05758157389636</v>
      </c>
      <c r="BD24" s="91">
        <f t="shared" si="23"/>
        <v>365</v>
      </c>
      <c r="BE24" s="124">
        <v>3222.6824457593689</v>
      </c>
      <c r="BF24" s="124">
        <v>3087.2549019607845</v>
      </c>
      <c r="BG24" s="125">
        <f t="shared" si="31"/>
        <v>95.797676436386425</v>
      </c>
      <c r="BH24" s="90">
        <v>325</v>
      </c>
      <c r="BI24" s="90">
        <v>144</v>
      </c>
      <c r="BJ24" s="92">
        <f t="shared" si="24"/>
        <v>44.307692307692307</v>
      </c>
      <c r="BK24" s="91">
        <f t="shared" si="25"/>
        <v>-181</v>
      </c>
      <c r="BL24" s="86"/>
      <c r="BM24" s="90">
        <v>6741.6</v>
      </c>
      <c r="BN24" s="90">
        <v>6257.02</v>
      </c>
      <c r="BO24" s="87">
        <f t="shared" si="29"/>
        <v>92.8</v>
      </c>
      <c r="BP24" s="86">
        <f t="shared" si="30"/>
        <v>-484.57999999999993</v>
      </c>
      <c r="BQ24" s="131"/>
      <c r="BR24" s="131"/>
      <c r="BS24" s="131"/>
    </row>
    <row r="25" spans="1:71" s="101" customFormat="1" ht="16.5" customHeight="1" x14ac:dyDescent="0.25">
      <c r="A25" s="103" t="s">
        <v>133</v>
      </c>
      <c r="B25" s="15">
        <v>2418</v>
      </c>
      <c r="C25" s="56">
        <v>3287</v>
      </c>
      <c r="D25" s="94">
        <f t="shared" si="0"/>
        <v>135.9387923904053</v>
      </c>
      <c r="E25" s="93">
        <f t="shared" si="1"/>
        <v>869</v>
      </c>
      <c r="F25" s="15">
        <v>1374</v>
      </c>
      <c r="G25" s="15">
        <v>2281</v>
      </c>
      <c r="H25" s="94">
        <f t="shared" si="2"/>
        <v>166.01164483260553</v>
      </c>
      <c r="I25" s="93">
        <f t="shared" si="3"/>
        <v>907</v>
      </c>
      <c r="J25" s="15">
        <v>2866</v>
      </c>
      <c r="K25" s="15">
        <v>1454</v>
      </c>
      <c r="L25" s="11">
        <f t="shared" si="4"/>
        <v>50.73272854152129</v>
      </c>
      <c r="M25" s="10">
        <f t="shared" si="5"/>
        <v>-1412</v>
      </c>
      <c r="N25" s="15">
        <v>2058</v>
      </c>
      <c r="O25" s="15">
        <v>906</v>
      </c>
      <c r="P25" s="12">
        <f t="shared" si="6"/>
        <v>44.023323615160351</v>
      </c>
      <c r="Q25" s="102">
        <f t="shared" si="7"/>
        <v>-1152</v>
      </c>
      <c r="R25" s="11">
        <v>71.8</v>
      </c>
      <c r="S25" s="11">
        <v>62.3</v>
      </c>
      <c r="T25" s="95">
        <f t="shared" si="26"/>
        <v>-9.5</v>
      </c>
      <c r="U25" s="15">
        <v>238</v>
      </c>
      <c r="V25" s="15">
        <v>80</v>
      </c>
      <c r="W25" s="12">
        <f t="shared" si="8"/>
        <v>33.613445378151262</v>
      </c>
      <c r="X25" s="10">
        <f t="shared" si="9"/>
        <v>-158</v>
      </c>
      <c r="Y25" s="99">
        <v>11409</v>
      </c>
      <c r="Z25" s="136">
        <v>5062</v>
      </c>
      <c r="AA25" s="94">
        <f t="shared" si="10"/>
        <v>44.368481023753176</v>
      </c>
      <c r="AB25" s="93">
        <f t="shared" si="11"/>
        <v>-6347</v>
      </c>
      <c r="AC25" s="99">
        <v>2368</v>
      </c>
      <c r="AD25" s="136">
        <v>2793</v>
      </c>
      <c r="AE25" s="94">
        <f t="shared" si="12"/>
        <v>117.94763513513513</v>
      </c>
      <c r="AF25" s="93">
        <f t="shared" si="13"/>
        <v>425</v>
      </c>
      <c r="AG25" s="99">
        <v>3671</v>
      </c>
      <c r="AH25" s="136">
        <v>612</v>
      </c>
      <c r="AI25" s="11">
        <f t="shared" si="14"/>
        <v>16.67120675565241</v>
      </c>
      <c r="AJ25" s="10">
        <f t="shared" si="15"/>
        <v>-3059</v>
      </c>
      <c r="AK25" s="15">
        <v>1070</v>
      </c>
      <c r="AL25" s="15">
        <v>804</v>
      </c>
      <c r="AM25" s="12">
        <f t="shared" si="16"/>
        <v>75.140186915887853</v>
      </c>
      <c r="AN25" s="10">
        <f t="shared" si="17"/>
        <v>-266</v>
      </c>
      <c r="AO25" s="16">
        <v>899</v>
      </c>
      <c r="AP25" s="16">
        <v>695</v>
      </c>
      <c r="AQ25" s="14">
        <f t="shared" si="27"/>
        <v>77.3</v>
      </c>
      <c r="AR25" s="13">
        <f t="shared" si="18"/>
        <v>-204</v>
      </c>
      <c r="AS25" s="135">
        <v>3699</v>
      </c>
      <c r="AT25" s="15">
        <v>2528</v>
      </c>
      <c r="AU25" s="92">
        <f t="shared" si="19"/>
        <v>68.3</v>
      </c>
      <c r="AV25" s="91">
        <f t="shared" si="20"/>
        <v>-1171</v>
      </c>
      <c r="AW25" s="15">
        <v>988</v>
      </c>
      <c r="AX25" s="15">
        <v>2024</v>
      </c>
      <c r="AY25" s="92">
        <f t="shared" si="21"/>
        <v>204.85829959514172</v>
      </c>
      <c r="AZ25" s="91">
        <f t="shared" si="22"/>
        <v>1036</v>
      </c>
      <c r="BA25" s="15">
        <v>775</v>
      </c>
      <c r="BB25" s="15">
        <v>1585</v>
      </c>
      <c r="BC25" s="92">
        <f t="shared" si="28"/>
        <v>204.51612903225805</v>
      </c>
      <c r="BD25" s="91">
        <f t="shared" si="23"/>
        <v>810</v>
      </c>
      <c r="BE25" s="124">
        <v>2516.3084702907713</v>
      </c>
      <c r="BF25" s="124">
        <v>2784.3343653250772</v>
      </c>
      <c r="BG25" s="125">
        <f t="shared" si="31"/>
        <v>110.65155159626889</v>
      </c>
      <c r="BH25" s="90">
        <v>459</v>
      </c>
      <c r="BI25" s="90">
        <v>356</v>
      </c>
      <c r="BJ25" s="92">
        <f t="shared" si="24"/>
        <v>77.5599128540305</v>
      </c>
      <c r="BK25" s="91">
        <f t="shared" si="25"/>
        <v>-103</v>
      </c>
      <c r="BL25" s="86"/>
      <c r="BM25" s="90">
        <v>6225.83</v>
      </c>
      <c r="BN25" s="90">
        <v>6419.49</v>
      </c>
      <c r="BO25" s="87">
        <f t="shared" si="29"/>
        <v>103.1</v>
      </c>
      <c r="BP25" s="86">
        <f t="shared" si="30"/>
        <v>193.65999999999985</v>
      </c>
      <c r="BQ25" s="131"/>
      <c r="BR25" s="131"/>
      <c r="BS25" s="131"/>
    </row>
    <row r="26" spans="1:71" s="101" customFormat="1" ht="16.5" customHeight="1" x14ac:dyDescent="0.25">
      <c r="A26" s="103" t="s">
        <v>134</v>
      </c>
      <c r="B26" s="15">
        <v>4500</v>
      </c>
      <c r="C26" s="56">
        <v>6539</v>
      </c>
      <c r="D26" s="94">
        <f t="shared" si="0"/>
        <v>145.3111111111111</v>
      </c>
      <c r="E26" s="93">
        <f t="shared" si="1"/>
        <v>2039</v>
      </c>
      <c r="F26" s="15">
        <v>2543</v>
      </c>
      <c r="G26" s="15">
        <v>4575</v>
      </c>
      <c r="H26" s="94">
        <f t="shared" si="2"/>
        <v>179.90562327959103</v>
      </c>
      <c r="I26" s="93">
        <f t="shared" si="3"/>
        <v>2032</v>
      </c>
      <c r="J26" s="15">
        <v>3154</v>
      </c>
      <c r="K26" s="15">
        <v>2121</v>
      </c>
      <c r="L26" s="11">
        <f t="shared" si="4"/>
        <v>67.247939124920734</v>
      </c>
      <c r="M26" s="10">
        <f t="shared" si="5"/>
        <v>-1033</v>
      </c>
      <c r="N26" s="15">
        <v>1865</v>
      </c>
      <c r="O26" s="15">
        <v>1037</v>
      </c>
      <c r="P26" s="12">
        <f t="shared" si="6"/>
        <v>55.603217158176946</v>
      </c>
      <c r="Q26" s="102">
        <f t="shared" si="7"/>
        <v>-828</v>
      </c>
      <c r="R26" s="11">
        <v>59.1</v>
      </c>
      <c r="S26" s="11">
        <v>48.9</v>
      </c>
      <c r="T26" s="95">
        <f t="shared" si="26"/>
        <v>-10.200000000000003</v>
      </c>
      <c r="U26" s="15">
        <v>340</v>
      </c>
      <c r="V26" s="15">
        <v>134</v>
      </c>
      <c r="W26" s="12">
        <f t="shared" si="8"/>
        <v>39.411764705882355</v>
      </c>
      <c r="X26" s="10">
        <f t="shared" si="9"/>
        <v>-206</v>
      </c>
      <c r="Y26" s="99">
        <v>22106</v>
      </c>
      <c r="Z26" s="136">
        <v>11863</v>
      </c>
      <c r="AA26" s="94">
        <f t="shared" si="10"/>
        <v>53.66416357549987</v>
      </c>
      <c r="AB26" s="93">
        <f t="shared" si="11"/>
        <v>-10243</v>
      </c>
      <c r="AC26" s="99">
        <v>4388</v>
      </c>
      <c r="AD26" s="136">
        <v>6025</v>
      </c>
      <c r="AE26" s="94">
        <f t="shared" si="12"/>
        <v>137.30628988149499</v>
      </c>
      <c r="AF26" s="93">
        <f t="shared" si="13"/>
        <v>1637</v>
      </c>
      <c r="AG26" s="99">
        <v>10385</v>
      </c>
      <c r="AH26" s="136">
        <v>2224</v>
      </c>
      <c r="AI26" s="11">
        <f t="shared" si="14"/>
        <v>21.41550312951372</v>
      </c>
      <c r="AJ26" s="10">
        <f t="shared" si="15"/>
        <v>-8161</v>
      </c>
      <c r="AK26" s="15">
        <v>443</v>
      </c>
      <c r="AL26" s="15">
        <v>409</v>
      </c>
      <c r="AM26" s="12">
        <f t="shared" si="16"/>
        <v>92.325056433408577</v>
      </c>
      <c r="AN26" s="10">
        <f t="shared" si="17"/>
        <v>-34</v>
      </c>
      <c r="AO26" s="16">
        <v>1862</v>
      </c>
      <c r="AP26" s="16">
        <v>1145</v>
      </c>
      <c r="AQ26" s="14">
        <f t="shared" si="27"/>
        <v>61.5</v>
      </c>
      <c r="AR26" s="13">
        <f t="shared" si="18"/>
        <v>-717</v>
      </c>
      <c r="AS26" s="135">
        <v>10040</v>
      </c>
      <c r="AT26" s="15">
        <v>6075</v>
      </c>
      <c r="AU26" s="92">
        <f t="shared" si="19"/>
        <v>60.5</v>
      </c>
      <c r="AV26" s="91">
        <f t="shared" si="20"/>
        <v>-3965</v>
      </c>
      <c r="AW26" s="15">
        <v>1851</v>
      </c>
      <c r="AX26" s="15">
        <v>3805</v>
      </c>
      <c r="AY26" s="92">
        <f t="shared" si="21"/>
        <v>205.56455969746082</v>
      </c>
      <c r="AZ26" s="91">
        <f t="shared" si="22"/>
        <v>1954</v>
      </c>
      <c r="BA26" s="15">
        <v>1406</v>
      </c>
      <c r="BB26" s="15">
        <v>3067</v>
      </c>
      <c r="BC26" s="92">
        <f t="shared" si="28"/>
        <v>218.13655761024182</v>
      </c>
      <c r="BD26" s="91">
        <f t="shared" si="23"/>
        <v>1661</v>
      </c>
      <c r="BE26" s="124">
        <v>3577.4035087719299</v>
      </c>
      <c r="BF26" s="124">
        <v>3702.1589205397299</v>
      </c>
      <c r="BG26" s="125">
        <f t="shared" si="31"/>
        <v>103.48731730882174</v>
      </c>
      <c r="BH26" s="90">
        <v>1935</v>
      </c>
      <c r="BI26" s="90">
        <v>1066</v>
      </c>
      <c r="BJ26" s="92">
        <f t="shared" si="24"/>
        <v>55.090439276485789</v>
      </c>
      <c r="BK26" s="91">
        <f t="shared" si="25"/>
        <v>-869</v>
      </c>
      <c r="BL26" s="86"/>
      <c r="BM26" s="90">
        <v>5670.67</v>
      </c>
      <c r="BN26" s="90">
        <v>6295.11</v>
      </c>
      <c r="BO26" s="87">
        <f t="shared" si="29"/>
        <v>111</v>
      </c>
      <c r="BP26" s="86">
        <f t="shared" si="30"/>
        <v>624.4399999999996</v>
      </c>
      <c r="BQ26" s="131"/>
      <c r="BR26" s="131"/>
      <c r="BS26" s="131"/>
    </row>
    <row r="27" spans="1:71" s="101" customFormat="1" ht="16.5" customHeight="1" x14ac:dyDescent="0.25">
      <c r="A27" s="103" t="s">
        <v>135</v>
      </c>
      <c r="B27" s="15">
        <v>1367</v>
      </c>
      <c r="C27" s="56">
        <v>1911</v>
      </c>
      <c r="D27" s="94">
        <f t="shared" si="0"/>
        <v>139.79517190929042</v>
      </c>
      <c r="E27" s="93">
        <f t="shared" si="1"/>
        <v>544</v>
      </c>
      <c r="F27" s="15">
        <v>828</v>
      </c>
      <c r="G27" s="15">
        <v>1418</v>
      </c>
      <c r="H27" s="94">
        <f t="shared" si="2"/>
        <v>171.25603864734299</v>
      </c>
      <c r="I27" s="93">
        <f t="shared" si="3"/>
        <v>590</v>
      </c>
      <c r="J27" s="15">
        <v>1394</v>
      </c>
      <c r="K27" s="15">
        <v>1065</v>
      </c>
      <c r="L27" s="11">
        <f t="shared" si="4"/>
        <v>76.398852223816363</v>
      </c>
      <c r="M27" s="10">
        <f t="shared" si="5"/>
        <v>-329</v>
      </c>
      <c r="N27" s="15">
        <v>972</v>
      </c>
      <c r="O27" s="15">
        <v>692</v>
      </c>
      <c r="P27" s="12">
        <f t="shared" si="6"/>
        <v>71.193415637860085</v>
      </c>
      <c r="Q27" s="102">
        <f t="shared" si="7"/>
        <v>-280</v>
      </c>
      <c r="R27" s="11">
        <v>69.7</v>
      </c>
      <c r="S27" s="11">
        <v>65</v>
      </c>
      <c r="T27" s="95">
        <f t="shared" si="26"/>
        <v>-4.7000000000000028</v>
      </c>
      <c r="U27" s="15">
        <v>142</v>
      </c>
      <c r="V27" s="15">
        <v>69</v>
      </c>
      <c r="W27" s="12">
        <f t="shared" si="8"/>
        <v>48.591549295774648</v>
      </c>
      <c r="X27" s="10">
        <f t="shared" si="9"/>
        <v>-73</v>
      </c>
      <c r="Y27" s="15">
        <v>5100</v>
      </c>
      <c r="Z27" s="136">
        <v>2514</v>
      </c>
      <c r="AA27" s="11">
        <f t="shared" si="10"/>
        <v>49.294117647058819</v>
      </c>
      <c r="AB27" s="10">
        <f t="shared" si="11"/>
        <v>-2586</v>
      </c>
      <c r="AC27" s="15">
        <v>1342</v>
      </c>
      <c r="AD27" s="136">
        <v>1700</v>
      </c>
      <c r="AE27" s="11">
        <f t="shared" si="12"/>
        <v>126.67660208643817</v>
      </c>
      <c r="AF27" s="10">
        <f t="shared" si="13"/>
        <v>358</v>
      </c>
      <c r="AG27" s="15">
        <v>1857</v>
      </c>
      <c r="AH27" s="136">
        <v>95</v>
      </c>
      <c r="AI27" s="11">
        <f t="shared" si="14"/>
        <v>5.1157781367797517</v>
      </c>
      <c r="AJ27" s="10">
        <f t="shared" si="15"/>
        <v>-1762</v>
      </c>
      <c r="AK27" s="15">
        <v>360</v>
      </c>
      <c r="AL27" s="15">
        <v>238</v>
      </c>
      <c r="AM27" s="12">
        <f t="shared" si="16"/>
        <v>66.111111111111114</v>
      </c>
      <c r="AN27" s="10">
        <f t="shared" si="17"/>
        <v>-122</v>
      </c>
      <c r="AO27" s="16">
        <v>359</v>
      </c>
      <c r="AP27" s="16">
        <v>332</v>
      </c>
      <c r="AQ27" s="14">
        <f t="shared" si="27"/>
        <v>92.5</v>
      </c>
      <c r="AR27" s="13">
        <f t="shared" si="18"/>
        <v>-27</v>
      </c>
      <c r="AS27" s="135">
        <v>2160</v>
      </c>
      <c r="AT27" s="15">
        <v>1741</v>
      </c>
      <c r="AU27" s="92">
        <f t="shared" si="19"/>
        <v>80.599999999999994</v>
      </c>
      <c r="AV27" s="91">
        <f t="shared" si="20"/>
        <v>-419</v>
      </c>
      <c r="AW27" s="15">
        <v>543</v>
      </c>
      <c r="AX27" s="15">
        <v>1072</v>
      </c>
      <c r="AY27" s="92">
        <f t="shared" si="21"/>
        <v>197.42173112338858</v>
      </c>
      <c r="AZ27" s="91">
        <f t="shared" si="22"/>
        <v>529</v>
      </c>
      <c r="BA27" s="15">
        <v>446</v>
      </c>
      <c r="BB27" s="15">
        <v>879</v>
      </c>
      <c r="BC27" s="92">
        <f t="shared" si="28"/>
        <v>197.08520179372198</v>
      </c>
      <c r="BD27" s="91">
        <f t="shared" si="23"/>
        <v>433</v>
      </c>
      <c r="BE27" s="124">
        <v>2567.6399026763988</v>
      </c>
      <c r="BF27" s="124">
        <v>3282.5471698113206</v>
      </c>
      <c r="BG27" s="125">
        <f t="shared" si="31"/>
        <v>127.84297231047597</v>
      </c>
      <c r="BH27" s="90">
        <v>456</v>
      </c>
      <c r="BI27" s="90">
        <v>270</v>
      </c>
      <c r="BJ27" s="92">
        <f t="shared" si="24"/>
        <v>59.210526315789465</v>
      </c>
      <c r="BK27" s="91">
        <f t="shared" si="25"/>
        <v>-186</v>
      </c>
      <c r="BL27" s="86">
        <v>0</v>
      </c>
      <c r="BM27" s="90">
        <v>5790.22</v>
      </c>
      <c r="BN27" s="90">
        <v>5978.38</v>
      </c>
      <c r="BO27" s="87">
        <f t="shared" si="29"/>
        <v>103.2</v>
      </c>
      <c r="BP27" s="86">
        <f t="shared" si="30"/>
        <v>188.15999999999985</v>
      </c>
      <c r="BQ27" s="131"/>
      <c r="BR27" s="131"/>
      <c r="BS27" s="131"/>
    </row>
    <row r="28" spans="1:71" s="17" customFormat="1" x14ac:dyDescent="0.2">
      <c r="BE28" s="17">
        <v>2051.4672686230247</v>
      </c>
      <c r="BF28" s="17">
        <v>2677.3809523809523</v>
      </c>
      <c r="BG28" s="17">
        <v>130.5</v>
      </c>
      <c r="BQ28" s="8"/>
      <c r="BR28" s="8"/>
      <c r="BS28" s="8"/>
    </row>
    <row r="29" spans="1:71" s="17" customFormat="1" x14ac:dyDescent="0.2"/>
    <row r="30" spans="1:71" s="8" customFormat="1" x14ac:dyDescent="0.2"/>
    <row r="31" spans="1:71" s="8" customFormat="1" x14ac:dyDescent="0.2"/>
    <row r="32" spans="1:71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</sheetData>
  <mergeCells count="77">
    <mergeCell ref="BN6:BN7"/>
    <mergeCell ref="BM3:BP5"/>
    <mergeCell ref="BG6:BG7"/>
    <mergeCell ref="BL6:BL7"/>
    <mergeCell ref="BH3:BL4"/>
    <mergeCell ref="BH5:BK5"/>
    <mergeCell ref="BJ6:BK6"/>
    <mergeCell ref="BO6:BP6"/>
    <mergeCell ref="BM6:BM7"/>
    <mergeCell ref="BH6:BH7"/>
    <mergeCell ref="BI6:BI7"/>
    <mergeCell ref="BE3:BG5"/>
    <mergeCell ref="BB6:BB7"/>
    <mergeCell ref="BC6:BD6"/>
    <mergeCell ref="BE6:BE7"/>
    <mergeCell ref="BF6:BF7"/>
    <mergeCell ref="AP6:AP7"/>
    <mergeCell ref="AU6:AV6"/>
    <mergeCell ref="AW6:AW7"/>
    <mergeCell ref="AX6:AX7"/>
    <mergeCell ref="AY6:AZ6"/>
    <mergeCell ref="AS6:AS7"/>
    <mergeCell ref="AT6:AT7"/>
    <mergeCell ref="AM6:AN6"/>
    <mergeCell ref="AO6:AO7"/>
    <mergeCell ref="BA6:BA7"/>
    <mergeCell ref="AQ6:AR6"/>
    <mergeCell ref="AC4:AF5"/>
    <mergeCell ref="AG4:AJ5"/>
    <mergeCell ref="AK3:AN5"/>
    <mergeCell ref="AO3:AR5"/>
    <mergeCell ref="AK6:AK7"/>
    <mergeCell ref="AL6:AL7"/>
    <mergeCell ref="L6:M6"/>
    <mergeCell ref="N6:N7"/>
    <mergeCell ref="O6:O7"/>
    <mergeCell ref="P6:Q6"/>
    <mergeCell ref="U6:U7"/>
    <mergeCell ref="V6:V7"/>
    <mergeCell ref="W6:X6"/>
    <mergeCell ref="AH6:AH7"/>
    <mergeCell ref="AI6:AJ6"/>
    <mergeCell ref="Y6:Y7"/>
    <mergeCell ref="Z6:Z7"/>
    <mergeCell ref="AA6:AB6"/>
    <mergeCell ref="AC6:AC7"/>
    <mergeCell ref="AD6:AD7"/>
    <mergeCell ref="AE6:AF6"/>
    <mergeCell ref="AG6:AG7"/>
    <mergeCell ref="Y3:AB5"/>
    <mergeCell ref="U3:X5"/>
    <mergeCell ref="AW3:AZ5"/>
    <mergeCell ref="BA3:BD3"/>
    <mergeCell ref="BA4:BD5"/>
    <mergeCell ref="AS3:AV5"/>
    <mergeCell ref="AC3:AJ3"/>
    <mergeCell ref="J3:M5"/>
    <mergeCell ref="N3:Q5"/>
    <mergeCell ref="F3:I3"/>
    <mergeCell ref="F4:I5"/>
    <mergeCell ref="R3:T5"/>
    <mergeCell ref="BN1:BP1"/>
    <mergeCell ref="G6:G7"/>
    <mergeCell ref="F6:F7"/>
    <mergeCell ref="A1:T1"/>
    <mergeCell ref="R6:R7"/>
    <mergeCell ref="S6:S7"/>
    <mergeCell ref="T6:T7"/>
    <mergeCell ref="A2:T2"/>
    <mergeCell ref="H6:I6"/>
    <mergeCell ref="J6:J7"/>
    <mergeCell ref="K6:K7"/>
    <mergeCell ref="A3:A7"/>
    <mergeCell ref="B3:E5"/>
    <mergeCell ref="B6:B7"/>
    <mergeCell ref="C6:C7"/>
    <mergeCell ref="D6:E6"/>
  </mergeCells>
  <printOptions horizontalCentered="1"/>
  <pageMargins left="0" right="0" top="0" bottom="0" header="0.31496062992125984" footer="0.31496062992125984"/>
  <pageSetup paperSize="9" scale="72" orientation="landscape" r:id="rId1"/>
  <colBreaks count="3" manualBreakCount="3">
    <brk id="20" max="27" man="1"/>
    <brk id="36" max="27" man="1"/>
    <brk id="4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0</vt:lpstr>
      <vt:lpstr>1 </vt:lpstr>
      <vt:lpstr>2 </vt:lpstr>
      <vt:lpstr> 3 </vt:lpstr>
      <vt:lpstr>4 </vt:lpstr>
      <vt:lpstr>5 </vt:lpstr>
      <vt:lpstr>6</vt:lpstr>
      <vt:lpstr>7</vt:lpstr>
      <vt:lpstr>' 3 '!Заголовки_для_печати</vt:lpstr>
      <vt:lpstr>'4 '!Заголовки_для_печати</vt:lpstr>
      <vt:lpstr>'5 '!Заголовки_для_печати</vt:lpstr>
      <vt:lpstr>'7'!Заголовки_для_печати</vt:lpstr>
      <vt:lpstr>' 3 '!Область_печати</vt:lpstr>
      <vt:lpstr>'1 '!Область_печати</vt:lpstr>
      <vt:lpstr>'2 '!Область_печати</vt:lpstr>
      <vt:lpstr>'4 '!Область_печати</vt:lpstr>
      <vt:lpstr>'5 '!Область_печати</vt:lpstr>
      <vt:lpstr>'6'!Область_печати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2020-01-14T09:52:18Z</cp:lastPrinted>
  <dcterms:created xsi:type="dcterms:W3CDTF">2017-11-17T08:56:41Z</dcterms:created>
  <dcterms:modified xsi:type="dcterms:W3CDTF">2020-09-15T05:55:17Z</dcterms:modified>
</cp:coreProperties>
</file>