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9 січень-верес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4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8" i="12" l="1"/>
  <c r="E8" i="12"/>
  <c r="E10" i="10" l="1"/>
  <c r="E11" i="10"/>
  <c r="E17" i="10"/>
  <c r="E18" i="10"/>
  <c r="D25" i="11"/>
  <c r="D12" i="11"/>
  <c r="D13" i="11"/>
  <c r="D14" i="11"/>
  <c r="D15" i="11"/>
  <c r="D16" i="11"/>
  <c r="D17" i="11"/>
  <c r="D18" i="11"/>
  <c r="D19" i="11"/>
  <c r="D9" i="12" l="1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2" i="10" l="1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E7" i="12" l="1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<sst xmlns="http://schemas.openxmlformats.org/spreadsheetml/2006/main" count="282" uniqueCount="180">
  <si>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</si>
  <si>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</si>
  <si>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</si>
  <si>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</si>
  <si>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</si>
  <si>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</si>
  <si>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</si>
  <si>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</si>
  <si>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</si>
  <si>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</si>
  <si>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</si>
  <si>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</si>
  <si>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</si>
  <si>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</si>
  <si>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</si>
  <si>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</si>
  <si>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</si>
  <si>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</si>
  <si>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</si>
  <si>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</si>
  <si>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</si>
  <si>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</si>
  <si>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</si>
  <si>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</si>
  <si>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</si>
  <si>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</si>
  <si>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</si>
  <si>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</si>
  <si>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</si>
  <si>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</si>
  <si>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</si>
  <si>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</si>
  <si>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</si>
  <si>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</si>
  <si>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</si>
  <si>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</si>
  <si>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</si>
  <si>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</si>
  <si>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</si>
  <si>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</si>
  <si>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</si>
  <si>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</si>
  <si>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</si>
  <si>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</si>
  <si>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</si>
  <si>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</si>
  <si>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</si>
  <si>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</si>
  <si>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</si>
  <si>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</si>
  <si>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</si>
  <si>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</si>
  <si>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</si>
  <si>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</si>
  <si>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</si>
  <si>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</si>
  <si>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</si>
  <si>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</si>
  <si>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</si>
  <si>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</si>
  <si>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</si>
  <si>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</si>
  <si>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</si>
  <si>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</si>
  <si>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</si>
  <si>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</si>
  <si>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</si>
  <si>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</si>
  <si>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</si>
  <si>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</si>
  <si>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</si>
  <si>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</si>
  <si>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</si>
  <si>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</si>
  <si>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</si>
  <si>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</si>
  <si>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</si>
  <si>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</si>
  <si>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</si>
  <si>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</si>
  <si>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</si>
  <si>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</si>
  <si>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</si>
  <si>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</si>
  <si>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</si>
  <si>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</si>
  <si>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</si>
  <si>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</si>
  <si>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</si>
  <si>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</si>
  <si>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</si>
  <si>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</si>
  <si>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</si>
  <si>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</si>
  <si>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</si>
  <si>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</si>
  <si>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</si>
  <si>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</si>
  <si>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</si>
  <si>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</si>
  <si>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</si>
  <si>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</si>
  <si>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</si>
  <si>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</si>
  <si>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</si>
  <si>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</si>
  <si>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</si>
  <si>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</si>
  <si>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</si>
  <si>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</si>
  <si>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</si>
  <si>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</si>
  <si>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</si>
  <si>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</si>
  <si>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</si>
  <si>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</si>
  <si>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</si>
  <si>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</si>
  <si>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</si>
  <si>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</si>
  <si>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</si>
  <si>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</si>
  <si>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</si>
  <si>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</si>
  <si>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</si>
  <si>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</si>
  <si>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</si>
  <si>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</si>
  <si>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</si>
  <si>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</si>
  <si>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</si>
  <si>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</si>
  <si>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</si>
  <si>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</si>
  <si>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</si>
  <si>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</si>
  <si>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</si>
  <si>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</si>
  <si>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</si>
  <si>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</si>
  <si>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</si>
  <si>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</si>
  <si>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t>2020 р.</t>
  </si>
  <si>
    <t xml:space="preserve"> 2020 р.</t>
  </si>
  <si>
    <t xml:space="preserve"> +3 осіб</t>
  </si>
  <si>
    <t>Показники робочої сили за I півріччя 2020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</si>
  <si>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367,3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</si>
  <si>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366,6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</si>
  <si>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356,4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</si>
  <si>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44,5%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</si>
  <si>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49,2%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</si>
  <si>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56,8%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</si>
  <si>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</si>
  <si>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51,5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</si>
  <si>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51,5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</si>
  <si>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</si>
  <si>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12,3%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</si>
  <si>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12,6%</t>
    </r>
  </si>
  <si>
    <t>Робоча сила у віці 15-70 років у середньому                                   за І півріччя 2019 -2020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</si>
  <si>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І півріччя 2019 -2020 рр.  </t>
  </si>
  <si>
    <t xml:space="preserve">  січень-вересень 2020 р.</t>
  </si>
  <si>
    <t>січень-вересень 2019 р.</t>
  </si>
  <si>
    <t xml:space="preserve"> січень-вересень 2019 р.</t>
  </si>
  <si>
    <t xml:space="preserve"> січень-вересень 2020 р.</t>
  </si>
  <si>
    <t>січень-вересень 2020 р.</t>
  </si>
  <si>
    <r>
      <t xml:space="preserve">Середній розмір допомоги по безробіттю у </t>
    </r>
    <r>
      <rPr>
        <sz val="11"/>
        <color rgb="FFFF0000"/>
        <rFont val="Times New Roman"/>
        <family val="1"/>
        <charset val="204"/>
      </rPr>
      <t>ВЕРЕСНІ</t>
    </r>
    <r>
      <rPr>
        <sz val="11"/>
        <rFont val="Times New Roman"/>
        <family val="1"/>
        <charset val="204"/>
      </rPr>
      <t xml:space="preserve">, </t>
    </r>
    <r>
      <rPr>
        <i/>
        <sz val="11"/>
        <rFont val="Times New Roman"/>
        <family val="1"/>
        <charset val="204"/>
      </rPr>
      <t>грн.</t>
    </r>
  </si>
  <si>
    <t>у січні-вересні 2019-2020 рр.</t>
  </si>
  <si>
    <t xml:space="preserve">    -10,5 в.п.</t>
  </si>
  <si>
    <t xml:space="preserve">    - 11,4 в.п.</t>
  </si>
  <si>
    <t xml:space="preserve">    -26,7 в.п.</t>
  </si>
  <si>
    <t xml:space="preserve">     -73,7 в.п.</t>
  </si>
  <si>
    <t xml:space="preserve">    +0,5 в.п.</t>
  </si>
  <si>
    <t>+2,6 в.п.</t>
  </si>
  <si>
    <t xml:space="preserve"> -1,8 в.п.</t>
  </si>
  <si>
    <t>на 01.10.2019</t>
  </si>
  <si>
    <t>на 01.10.2020</t>
  </si>
  <si>
    <t>Середній розмір допомоги по безробіттю, у вересні, грн.</t>
  </si>
  <si>
    <t xml:space="preserve">  +337 грн.</t>
  </si>
  <si>
    <t xml:space="preserve"> + 552 грн.</t>
  </si>
  <si>
    <t>у  січні-вересні 2019 - 2020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</si>
</sst>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7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0" fontId="60" fillId="2" borderId="11" xfId="16" applyFont="1" applyFill="1" applyBorder="1" applyAlignment="1">
      <alignment horizontal="left" vertical="center" wrapText="1"/>
    </xf>
    <xf numFmtId="0" fontId="58" fillId="2" borderId="9" xfId="1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7" fillId="2" borderId="3" xfId="6" applyFont="1" applyFill="1" applyBorder="1" applyAlignment="1">
      <alignment horizontal="left" vertical="center" wrapText="1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38" fillId="4" borderId="0" xfId="6" applyFont="1" applyFill="1"/>
    <xf numFmtId="164" fontId="33" fillId="0" borderId="10" xfId="6" applyNumberFormat="1" applyFont="1" applyFill="1" applyBorder="1" applyAlignment="1">
      <alignment horizontal="center" vertical="center"/>
    </xf>
    <xf numFmtId="164" fontId="33" fillId="0" borderId="6" xfId="6" applyNumberFormat="1" applyFont="1" applyFill="1" applyBorder="1" applyAlignment="1">
      <alignment horizontal="center" vertical="center"/>
    </xf>
    <xf numFmtId="164" fontId="34" fillId="0" borderId="8" xfId="6" applyNumberFormat="1" applyFont="1" applyFill="1" applyBorder="1" applyAlignment="1">
      <alignment horizontal="center" vertical="center"/>
    </xf>
    <xf numFmtId="164" fontId="34" fillId="0" borderId="5" xfId="6" applyNumberFormat="1" applyFont="1" applyFill="1" applyBorder="1" applyAlignment="1">
      <alignment horizontal="center" vertical="center"/>
    </xf>
    <xf numFmtId="49" fontId="46" fillId="0" borderId="12" xfId="6" applyNumberFormat="1" applyFont="1" applyFill="1" applyBorder="1" applyAlignment="1">
      <alignment horizontal="center" vertical="center" wrapText="1"/>
    </xf>
    <xf numFmtId="0" fontId="43" fillId="4" borderId="0" xfId="6" applyFont="1" applyFill="1" applyBorder="1" applyAlignment="1">
      <alignment horizontal="left" vertical="top" wrapText="1"/>
    </xf>
    <xf numFmtId="0" fontId="43" fillId="4" borderId="0" xfId="6" applyFont="1" applyFill="1" applyBorder="1"/>
    <xf numFmtId="164" fontId="33" fillId="0" borderId="11" xfId="6" applyNumberFormat="1" applyFont="1" applyFill="1" applyBorder="1" applyAlignment="1">
      <alignment horizontal="center" vertical="center"/>
    </xf>
    <xf numFmtId="164" fontId="33" fillId="0" borderId="7" xfId="6" applyNumberFormat="1" applyFont="1" applyFill="1" applyBorder="1" applyAlignment="1">
      <alignment horizontal="center" vertical="center"/>
    </xf>
    <xf numFmtId="164" fontId="34" fillId="0" borderId="9" xfId="6" applyNumberFormat="1" applyFont="1" applyFill="1" applyBorder="1" applyAlignment="1">
      <alignment horizontal="center" vertical="center"/>
    </xf>
    <xf numFmtId="164" fontId="34" fillId="0" borderId="3" xfId="6" applyNumberFormat="1" applyFont="1" applyFill="1" applyBorder="1" applyAlignment="1">
      <alignment horizontal="center" vertical="center"/>
    </xf>
    <xf numFmtId="49" fontId="46" fillId="0" borderId="2" xfId="6" applyNumberFormat="1" applyFont="1" applyFill="1" applyBorder="1" applyAlignment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H11" sqref="H11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33" t="s">
        <v>117</v>
      </c>
    </row>
    <row r="2" spans="1:11" ht="26.25" customHeight="1" x14ac:dyDescent="0.25">
      <c r="A2" s="221" t="s">
        <v>145</v>
      </c>
      <c r="B2" s="221"/>
    </row>
    <row r="3" spans="1:11" ht="20.25" x14ac:dyDescent="0.25">
      <c r="A3" s="222" t="s">
        <v>139</v>
      </c>
      <c r="B3" s="222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3" t="s">
        <v>115</v>
      </c>
      <c r="B5" s="71" t="s">
        <v>146</v>
      </c>
    </row>
    <row r="6" spans="1:11" ht="30.75" customHeight="1" x14ac:dyDescent="0.25">
      <c r="A6" s="224"/>
      <c r="B6" s="72" t="s">
        <v>147</v>
      </c>
    </row>
    <row r="7" spans="1:11" ht="30.75" customHeight="1" x14ac:dyDescent="0.25">
      <c r="A7" s="225"/>
      <c r="B7" s="70" t="s">
        <v>148</v>
      </c>
    </row>
    <row r="8" spans="1:11" ht="30.75" customHeight="1" x14ac:dyDescent="0.25">
      <c r="A8" s="218" t="s">
        <v>52</v>
      </c>
      <c r="B8" s="71" t="s">
        <v>149</v>
      </c>
    </row>
    <row r="9" spans="1:11" ht="30.75" customHeight="1" x14ac:dyDescent="0.25">
      <c r="A9" s="219"/>
      <c r="B9" s="72" t="s">
        <v>150</v>
      </c>
    </row>
    <row r="10" spans="1:11" ht="30.75" customHeight="1" thickBot="1" x14ac:dyDescent="0.3">
      <c r="A10" s="226"/>
      <c r="B10" s="73" t="s">
        <v>151</v>
      </c>
    </row>
    <row r="11" spans="1:11" ht="30.75" customHeight="1" thickTop="1" x14ac:dyDescent="0.25">
      <c r="A11" s="224" t="s">
        <v>116</v>
      </c>
      <c r="B11" s="74" t="s">
        <v>152</v>
      </c>
    </row>
    <row r="12" spans="1:11" ht="30.75" customHeight="1" x14ac:dyDescent="0.25">
      <c r="A12" s="224"/>
      <c r="B12" s="72" t="s">
        <v>153</v>
      </c>
    </row>
    <row r="13" spans="1:11" ht="30.75" customHeight="1" x14ac:dyDescent="0.25">
      <c r="A13" s="225"/>
      <c r="B13" s="70" t="s">
        <v>154</v>
      </c>
    </row>
    <row r="14" spans="1:11" ht="30.75" customHeight="1" x14ac:dyDescent="0.25">
      <c r="A14" s="218" t="s">
        <v>114</v>
      </c>
      <c r="B14" s="71" t="s">
        <v>155</v>
      </c>
    </row>
    <row r="15" spans="1:11" ht="30.75" customHeight="1" x14ac:dyDescent="0.25">
      <c r="A15" s="219"/>
      <c r="B15" s="72" t="s">
        <v>156</v>
      </c>
    </row>
    <row r="16" spans="1:11" ht="30.75" customHeight="1" x14ac:dyDescent="0.25">
      <c r="A16" s="220"/>
      <c r="B16" s="70" t="s">
        <v>157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B5" sqref="B5"/>
    </sheetView>
  </sheetViews>
  <sheetFormatPr defaultColWidth="10.28515625" defaultRowHeight="15" x14ac:dyDescent="0.25"/>
  <cols>
    <col min="1" max="1" width="38.42578125" style="111" customWidth="1"/>
    <col min="2" max="2" width="19.7109375" style="205" customWidth="1"/>
    <col min="3" max="3" width="21.140625" style="205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3" t="s">
        <v>117</v>
      </c>
      <c r="C1" s="233"/>
    </row>
    <row r="2" spans="1:3" ht="93.75" customHeight="1" x14ac:dyDescent="0.25">
      <c r="A2" s="227" t="s">
        <v>158</v>
      </c>
      <c r="B2" s="227"/>
      <c r="C2" s="227"/>
    </row>
    <row r="3" spans="1:3" s="63" customFormat="1" ht="27" customHeight="1" x14ac:dyDescent="0.25">
      <c r="A3" s="228" t="s">
        <v>139</v>
      </c>
      <c r="B3" s="228"/>
      <c r="C3" s="228"/>
    </row>
    <row r="4" spans="1:3" s="30" customFormat="1" ht="25.5" customHeight="1" x14ac:dyDescent="0.2">
      <c r="A4" s="231"/>
      <c r="B4" s="229" t="s">
        <v>44</v>
      </c>
      <c r="C4" s="230"/>
    </row>
    <row r="5" spans="1:3" s="30" customFormat="1" ht="30" customHeight="1" x14ac:dyDescent="0.2">
      <c r="A5" s="232"/>
      <c r="B5" s="217" t="s">
        <v>113</v>
      </c>
      <c r="C5" s="210" t="s">
        <v>143</v>
      </c>
    </row>
    <row r="6" spans="1:3" s="30" customFormat="1" ht="63" customHeight="1" x14ac:dyDescent="0.2">
      <c r="A6" s="105" t="s">
        <v>112</v>
      </c>
      <c r="B6" s="213">
        <v>424.3</v>
      </c>
      <c r="C6" s="206">
        <v>418.1</v>
      </c>
    </row>
    <row r="7" spans="1:3" s="30" customFormat="1" ht="48.75" customHeight="1" x14ac:dyDescent="0.2">
      <c r="A7" s="106" t="s">
        <v>111</v>
      </c>
      <c r="B7" s="215">
        <v>56.8</v>
      </c>
      <c r="C7" s="208">
        <v>56.1</v>
      </c>
    </row>
    <row r="8" spans="1:3" s="30" customFormat="1" ht="57" customHeight="1" x14ac:dyDescent="0.2">
      <c r="A8" s="107" t="s">
        <v>53</v>
      </c>
      <c r="B8" s="214">
        <v>374.7</v>
      </c>
      <c r="C8" s="207">
        <v>366.6</v>
      </c>
    </row>
    <row r="9" spans="1:3" s="30" customFormat="1" ht="54.75" customHeight="1" x14ac:dyDescent="0.2">
      <c r="A9" s="108" t="s">
        <v>52</v>
      </c>
      <c r="B9" s="216">
        <v>50.2</v>
      </c>
      <c r="C9" s="209">
        <v>49.2</v>
      </c>
    </row>
    <row r="10" spans="1:3" s="30" customFormat="1" ht="70.5" customHeight="1" x14ac:dyDescent="0.2">
      <c r="A10" s="109" t="s">
        <v>58</v>
      </c>
      <c r="B10" s="213">
        <v>49.6</v>
      </c>
      <c r="C10" s="206">
        <v>51.5</v>
      </c>
    </row>
    <row r="11" spans="1:3" s="30" customFormat="1" ht="60.75" customHeight="1" x14ac:dyDescent="0.2">
      <c r="A11" s="108" t="s">
        <v>114</v>
      </c>
      <c r="B11" s="216">
        <v>11.7</v>
      </c>
      <c r="C11" s="209">
        <v>12.3</v>
      </c>
    </row>
    <row r="12" spans="1:3" s="31" customFormat="1" x14ac:dyDescent="0.25">
      <c r="A12" s="110"/>
      <c r="B12" s="211"/>
      <c r="C12" s="205"/>
    </row>
    <row r="13" spans="1:3" s="32" customFormat="1" ht="12" customHeight="1" x14ac:dyDescent="0.25">
      <c r="A13" s="112"/>
      <c r="B13" s="212"/>
      <c r="C13" s="205"/>
    </row>
    <row r="14" spans="1:3" x14ac:dyDescent="0.25">
      <c r="A14" s="113"/>
    </row>
    <row r="15" spans="1:3" x14ac:dyDescent="0.25">
      <c r="A15" s="113"/>
    </row>
    <row r="16" spans="1:3" x14ac:dyDescent="0.25">
      <c r="A16" s="113"/>
    </row>
    <row r="17" spans="1:1" x14ac:dyDescent="0.25">
      <c r="A17" s="113"/>
    </row>
    <row r="18" spans="1:1" x14ac:dyDescent="0.25">
      <c r="A18" s="113"/>
    </row>
    <row r="19" spans="1:1" x14ac:dyDescent="0.25">
      <c r="A19" s="113"/>
    </row>
    <row r="20" spans="1:1" x14ac:dyDescent="0.25">
      <c r="A20" s="113"/>
    </row>
    <row r="21" spans="1:1" x14ac:dyDescent="0.25">
      <c r="A21" s="113"/>
    </row>
    <row r="22" spans="1:1" x14ac:dyDescent="0.25">
      <c r="A22" s="113"/>
    </row>
    <row r="23" spans="1:1" x14ac:dyDescent="0.25">
      <c r="A23" s="11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G22" sqref="G22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4" t="s">
        <v>117</v>
      </c>
      <c r="I1" s="235"/>
    </row>
    <row r="2" spans="1:9" s="33" customFormat="1" ht="18" customHeight="1" x14ac:dyDescent="0.3">
      <c r="A2" s="236" t="s">
        <v>159</v>
      </c>
      <c r="B2" s="236"/>
      <c r="C2" s="236"/>
      <c r="D2" s="236"/>
      <c r="E2" s="236"/>
      <c r="F2" s="236"/>
      <c r="G2" s="236"/>
      <c r="H2" s="236"/>
      <c r="I2" s="236"/>
    </row>
    <row r="3" spans="1:9" s="33" customFormat="1" ht="14.25" customHeight="1" x14ac:dyDescent="0.3">
      <c r="A3" s="237" t="s">
        <v>45</v>
      </c>
      <c r="B3" s="237"/>
      <c r="C3" s="237"/>
      <c r="D3" s="237"/>
      <c r="E3" s="237"/>
      <c r="F3" s="237"/>
      <c r="G3" s="237"/>
      <c r="H3" s="237"/>
      <c r="I3" s="237"/>
    </row>
    <row r="4" spans="1:9" s="33" customFormat="1" ht="9" hidden="1" customHeight="1" x14ac:dyDescent="0.3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25">
      <c r="A5" s="29" t="s">
        <v>140</v>
      </c>
      <c r="F5" s="238"/>
      <c r="G5" s="238"/>
      <c r="H5" s="238"/>
      <c r="I5" s="238"/>
    </row>
    <row r="6" spans="1:9" s="36" customFormat="1" ht="16.5" customHeight="1" x14ac:dyDescent="0.25">
      <c r="A6" s="240"/>
      <c r="B6" s="241" t="s">
        <v>46</v>
      </c>
      <c r="C6" s="241"/>
      <c r="D6" s="241" t="s">
        <v>47</v>
      </c>
      <c r="E6" s="241"/>
      <c r="F6" s="241" t="s">
        <v>48</v>
      </c>
      <c r="G6" s="241"/>
      <c r="H6" s="241" t="s">
        <v>49</v>
      </c>
      <c r="I6" s="241"/>
    </row>
    <row r="7" spans="1:9" s="37" customFormat="1" ht="27.75" customHeight="1" x14ac:dyDescent="0.25">
      <c r="A7" s="240"/>
      <c r="B7" s="67" t="s">
        <v>113</v>
      </c>
      <c r="C7" s="67" t="s">
        <v>143</v>
      </c>
      <c r="D7" s="67" t="s">
        <v>113</v>
      </c>
      <c r="E7" s="67" t="s">
        <v>143</v>
      </c>
      <c r="F7" s="67" t="s">
        <v>113</v>
      </c>
      <c r="G7" s="67" t="s">
        <v>143</v>
      </c>
      <c r="H7" s="67" t="s">
        <v>113</v>
      </c>
      <c r="I7" s="67" t="s">
        <v>143</v>
      </c>
    </row>
    <row r="8" spans="1:9" s="36" customFormat="1" ht="12.75" customHeight="1" x14ac:dyDescent="0.25">
      <c r="A8" s="38"/>
      <c r="B8" s="239" t="s">
        <v>50</v>
      </c>
      <c r="C8" s="239"/>
      <c r="D8" s="239" t="s">
        <v>51</v>
      </c>
      <c r="E8" s="239"/>
      <c r="F8" s="239" t="s">
        <v>50</v>
      </c>
      <c r="G8" s="239"/>
      <c r="H8" s="239" t="s">
        <v>51</v>
      </c>
      <c r="I8" s="239"/>
    </row>
    <row r="9" spans="1:9" ht="15.75" customHeight="1" x14ac:dyDescent="0.25">
      <c r="A9" s="39" t="s">
        <v>12</v>
      </c>
      <c r="B9" s="40">
        <v>374.7</v>
      </c>
      <c r="C9" s="40">
        <v>366.6</v>
      </c>
      <c r="D9" s="40">
        <v>50.2</v>
      </c>
      <c r="E9" s="40">
        <v>49.2</v>
      </c>
      <c r="F9" s="41">
        <v>49.6</v>
      </c>
      <c r="G9" s="41">
        <v>51.5</v>
      </c>
      <c r="H9" s="40">
        <v>11.7</v>
      </c>
      <c r="I9" s="40">
        <v>12.3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E21" sqref="E21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2" t="s">
        <v>117</v>
      </c>
      <c r="F1" s="243"/>
    </row>
    <row r="2" spans="1:6" s="45" customFormat="1" ht="24.75" customHeight="1" x14ac:dyDescent="0.25">
      <c r="F2" s="46"/>
    </row>
    <row r="3" spans="1:6" s="47" customFormat="1" ht="51" customHeight="1" x14ac:dyDescent="0.25">
      <c r="A3" s="244" t="s">
        <v>54</v>
      </c>
      <c r="B3" s="244"/>
      <c r="C3" s="244"/>
      <c r="D3" s="244"/>
      <c r="E3" s="244"/>
      <c r="F3" s="244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5"/>
      <c r="C6" s="246" t="s">
        <v>161</v>
      </c>
      <c r="D6" s="246" t="s">
        <v>160</v>
      </c>
      <c r="E6" s="247" t="s">
        <v>56</v>
      </c>
      <c r="F6" s="247"/>
    </row>
    <row r="7" spans="1:6" s="47" customFormat="1" ht="42" customHeight="1" x14ac:dyDescent="0.25">
      <c r="A7" s="50"/>
      <c r="B7" s="245"/>
      <c r="C7" s="246"/>
      <c r="D7" s="246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2626</v>
      </c>
      <c r="D8" s="76">
        <f>SUM(D9:D26)</f>
        <v>2905</v>
      </c>
      <c r="E8" s="77">
        <f>ROUND(D8/C8*100,1)</f>
        <v>110.6</v>
      </c>
      <c r="F8" s="76">
        <f t="shared" ref="F8:F26" si="0">D8-C8</f>
        <v>279</v>
      </c>
    </row>
    <row r="9" spans="1:6" ht="18.75" x14ac:dyDescent="0.3">
      <c r="B9" s="78" t="s">
        <v>118</v>
      </c>
      <c r="C9" s="79">
        <v>15</v>
      </c>
      <c r="D9" s="79">
        <v>26</v>
      </c>
      <c r="E9" s="82">
        <f>ROUND(D9/C9*100,1)</f>
        <v>173.3</v>
      </c>
      <c r="F9" s="81">
        <f t="shared" si="0"/>
        <v>11</v>
      </c>
    </row>
    <row r="10" spans="1:6" ht="18.75" x14ac:dyDescent="0.3">
      <c r="B10" s="78" t="s">
        <v>119</v>
      </c>
      <c r="C10" s="79">
        <v>26</v>
      </c>
      <c r="D10" s="79">
        <v>0</v>
      </c>
      <c r="E10" s="82">
        <f t="shared" ref="E10:E11" si="1">ROUND(D10/C10*100,1)</f>
        <v>0</v>
      </c>
      <c r="F10" s="81">
        <f t="shared" si="0"/>
        <v>-26</v>
      </c>
    </row>
    <row r="11" spans="1:6" ht="18.75" x14ac:dyDescent="0.3">
      <c r="B11" s="78" t="s">
        <v>120</v>
      </c>
      <c r="C11" s="79">
        <v>0</v>
      </c>
      <c r="D11" s="79">
        <v>0</v>
      </c>
      <c r="E11" s="82" t="e">
        <f t="shared" si="1"/>
        <v>#DIV/0!</v>
      </c>
      <c r="F11" s="81">
        <f t="shared" si="0"/>
        <v>0</v>
      </c>
    </row>
    <row r="12" spans="1:6" ht="18.75" x14ac:dyDescent="0.3">
      <c r="B12" s="78" t="s">
        <v>121</v>
      </c>
      <c r="C12" s="79">
        <v>0</v>
      </c>
      <c r="D12" s="79">
        <v>45</v>
      </c>
      <c r="E12" s="82" t="e">
        <f t="shared" ref="E12:E13" si="2">ROUND(D12/C12*100,1)</f>
        <v>#DIV/0!</v>
      </c>
      <c r="F12" s="81">
        <f t="shared" si="0"/>
        <v>45</v>
      </c>
    </row>
    <row r="13" spans="1:6" ht="18.75" x14ac:dyDescent="0.3">
      <c r="B13" s="78" t="s">
        <v>122</v>
      </c>
      <c r="C13" s="79">
        <v>52</v>
      </c>
      <c r="D13" s="79">
        <v>0</v>
      </c>
      <c r="E13" s="82">
        <f t="shared" si="2"/>
        <v>0</v>
      </c>
      <c r="F13" s="81">
        <f t="shared" si="0"/>
        <v>-52</v>
      </c>
    </row>
    <row r="14" spans="1:6" ht="18.75" x14ac:dyDescent="0.3">
      <c r="B14" s="78" t="s">
        <v>123</v>
      </c>
      <c r="C14" s="79">
        <v>270</v>
      </c>
      <c r="D14" s="79">
        <v>100</v>
      </c>
      <c r="E14" s="80">
        <f>ROUND(D14/C14*100,1)</f>
        <v>37</v>
      </c>
      <c r="F14" s="81">
        <f t="shared" si="0"/>
        <v>-170</v>
      </c>
    </row>
    <row r="15" spans="1:6" ht="18.75" x14ac:dyDescent="0.3">
      <c r="B15" s="78" t="s">
        <v>124</v>
      </c>
      <c r="C15" s="79">
        <v>14</v>
      </c>
      <c r="D15" s="79">
        <v>2</v>
      </c>
      <c r="E15" s="80">
        <f>ROUND(D15/C15*100,1)</f>
        <v>14.3</v>
      </c>
      <c r="F15" s="81">
        <f t="shared" si="0"/>
        <v>-12</v>
      </c>
    </row>
    <row r="16" spans="1:6" ht="18.75" x14ac:dyDescent="0.3">
      <c r="B16" s="78" t="s">
        <v>125</v>
      </c>
      <c r="C16" s="79">
        <v>54</v>
      </c>
      <c r="D16" s="79">
        <v>176</v>
      </c>
      <c r="E16" s="82">
        <f>ROUND(D16/C16*100,1)</f>
        <v>325.89999999999998</v>
      </c>
      <c r="F16" s="81">
        <f t="shared" si="0"/>
        <v>122</v>
      </c>
    </row>
    <row r="17" spans="2:6" ht="18.75" x14ac:dyDescent="0.3">
      <c r="B17" s="83" t="s">
        <v>126</v>
      </c>
      <c r="C17" s="79">
        <v>0</v>
      </c>
      <c r="D17" s="79">
        <v>177</v>
      </c>
      <c r="E17" s="82" t="e">
        <f t="shared" ref="E17:E18" si="3">ROUND(D17/C17*100,1)</f>
        <v>#DIV/0!</v>
      </c>
      <c r="F17" s="81">
        <f t="shared" si="0"/>
        <v>177</v>
      </c>
    </row>
    <row r="18" spans="2:6" ht="18.75" x14ac:dyDescent="0.3">
      <c r="B18" s="78" t="s">
        <v>127</v>
      </c>
      <c r="C18" s="79">
        <v>0</v>
      </c>
      <c r="D18" s="79">
        <v>181</v>
      </c>
      <c r="E18" s="82" t="e">
        <f t="shared" si="3"/>
        <v>#DIV/0!</v>
      </c>
      <c r="F18" s="81">
        <f t="shared" si="0"/>
        <v>181</v>
      </c>
    </row>
    <row r="19" spans="2:6" ht="18.75" x14ac:dyDescent="0.3">
      <c r="B19" s="78" t="s">
        <v>128</v>
      </c>
      <c r="C19" s="79">
        <v>59</v>
      </c>
      <c r="D19" s="79">
        <v>19</v>
      </c>
      <c r="E19" s="82">
        <f t="shared" ref="E19:E26" si="4">ROUND(D19/C19*100,1)</f>
        <v>32.200000000000003</v>
      </c>
      <c r="F19" s="81">
        <f t="shared" si="0"/>
        <v>-40</v>
      </c>
    </row>
    <row r="20" spans="2:6" ht="18.75" x14ac:dyDescent="0.3">
      <c r="B20" s="78" t="s">
        <v>129</v>
      </c>
      <c r="C20" s="79">
        <v>142</v>
      </c>
      <c r="D20" s="79">
        <v>69</v>
      </c>
      <c r="E20" s="82">
        <f t="shared" si="4"/>
        <v>48.6</v>
      </c>
      <c r="F20" s="81">
        <f t="shared" si="0"/>
        <v>-73</v>
      </c>
    </row>
    <row r="21" spans="2:6" ht="18.75" x14ac:dyDescent="0.3">
      <c r="B21" s="78" t="s">
        <v>130</v>
      </c>
      <c r="C21" s="79">
        <v>171</v>
      </c>
      <c r="D21" s="79">
        <v>12</v>
      </c>
      <c r="E21" s="82">
        <f t="shared" si="4"/>
        <v>7</v>
      </c>
      <c r="F21" s="81">
        <f t="shared" si="0"/>
        <v>-159</v>
      </c>
    </row>
    <row r="22" spans="2:6" ht="18.75" x14ac:dyDescent="0.3">
      <c r="B22" s="78" t="s">
        <v>131</v>
      </c>
      <c r="C22" s="79">
        <v>27</v>
      </c>
      <c r="D22" s="79">
        <v>24</v>
      </c>
      <c r="E22" s="82">
        <f t="shared" si="4"/>
        <v>88.9</v>
      </c>
      <c r="F22" s="81">
        <f t="shared" si="0"/>
        <v>-3</v>
      </c>
    </row>
    <row r="23" spans="2:6" ht="18.75" x14ac:dyDescent="0.3">
      <c r="B23" s="78" t="s">
        <v>132</v>
      </c>
      <c r="C23" s="79">
        <v>735</v>
      </c>
      <c r="D23" s="79">
        <v>273</v>
      </c>
      <c r="E23" s="82">
        <f t="shared" si="4"/>
        <v>37.1</v>
      </c>
      <c r="F23" s="81">
        <f t="shared" si="0"/>
        <v>-462</v>
      </c>
    </row>
    <row r="24" spans="2:6" ht="18.75" x14ac:dyDescent="0.3">
      <c r="B24" s="78" t="s">
        <v>133</v>
      </c>
      <c r="C24" s="79">
        <v>95</v>
      </c>
      <c r="D24" s="79">
        <v>234</v>
      </c>
      <c r="E24" s="80">
        <f t="shared" si="4"/>
        <v>246.3</v>
      </c>
      <c r="F24" s="81">
        <f t="shared" si="0"/>
        <v>139</v>
      </c>
    </row>
    <row r="25" spans="2:6" ht="18.75" x14ac:dyDescent="0.3">
      <c r="B25" s="78" t="s">
        <v>134</v>
      </c>
      <c r="C25" s="79">
        <v>721</v>
      </c>
      <c r="D25" s="79">
        <v>1382</v>
      </c>
      <c r="E25" s="82">
        <f t="shared" si="4"/>
        <v>191.7</v>
      </c>
      <c r="F25" s="81">
        <f t="shared" si="0"/>
        <v>661</v>
      </c>
    </row>
    <row r="26" spans="2:6" ht="18.75" x14ac:dyDescent="0.3">
      <c r="B26" s="78" t="s">
        <v>135</v>
      </c>
      <c r="C26" s="79">
        <v>245</v>
      </c>
      <c r="D26" s="79">
        <v>185</v>
      </c>
      <c r="E26" s="82">
        <f t="shared" si="4"/>
        <v>75.5</v>
      </c>
      <c r="F26" s="81">
        <f t="shared" si="0"/>
        <v>-60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tabSelected="1" view="pageBreakPreview" zoomScale="60" zoomScaleNormal="75" workbookViewId="0">
      <selection activeCell="L15" sqref="L15"/>
    </sheetView>
  </sheetViews>
  <sheetFormatPr defaultColWidth="8.85546875" defaultRowHeight="20.25" x14ac:dyDescent="0.3"/>
  <cols>
    <col min="1" max="1" width="45.5703125" style="22" customWidth="1"/>
    <col min="2" max="2" width="15" style="14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34" customWidth="1"/>
    <col min="11" max="16384" width="8.85546875" style="22"/>
  </cols>
  <sheetData>
    <row r="1" spans="1:10" ht="36.75" customHeight="1" x14ac:dyDescent="0.35">
      <c r="D1" s="248" t="s">
        <v>117</v>
      </c>
      <c r="E1" s="248"/>
      <c r="F1" s="248"/>
    </row>
    <row r="2" spans="1:10" s="18" customFormat="1" ht="65.25" customHeight="1" x14ac:dyDescent="0.3">
      <c r="A2" s="249" t="s">
        <v>62</v>
      </c>
      <c r="B2" s="249"/>
      <c r="C2" s="249"/>
      <c r="D2" s="249"/>
      <c r="E2" s="249"/>
      <c r="J2" s="135"/>
    </row>
    <row r="3" spans="1:10" s="18" customFormat="1" ht="21.75" customHeight="1" x14ac:dyDescent="0.3">
      <c r="A3" s="250" t="s">
        <v>13</v>
      </c>
      <c r="B3" s="250"/>
      <c r="C3" s="250"/>
      <c r="D3" s="250"/>
      <c r="E3" s="250"/>
      <c r="J3" s="135"/>
    </row>
    <row r="4" spans="1:10" s="20" customFormat="1" ht="12" customHeight="1" x14ac:dyDescent="0.3">
      <c r="A4" s="19"/>
      <c r="B4" s="147"/>
      <c r="C4" s="19"/>
      <c r="D4" s="19"/>
      <c r="E4" s="19"/>
      <c r="J4" s="134"/>
    </row>
    <row r="5" spans="1:10" s="20" customFormat="1" ht="21" customHeight="1" x14ac:dyDescent="0.3">
      <c r="A5" s="251"/>
      <c r="B5" s="247" t="s">
        <v>162</v>
      </c>
      <c r="C5" s="246" t="s">
        <v>163</v>
      </c>
      <c r="D5" s="253" t="s">
        <v>56</v>
      </c>
      <c r="E5" s="253"/>
      <c r="J5" s="134"/>
    </row>
    <row r="6" spans="1:10" s="20" customFormat="1" ht="60.75" customHeight="1" x14ac:dyDescent="0.2">
      <c r="A6" s="252"/>
      <c r="B6" s="247"/>
      <c r="C6" s="246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2626</v>
      </c>
      <c r="C7" s="64">
        <f>SUM(C8:C26)</f>
        <v>2905</v>
      </c>
      <c r="D7" s="77">
        <f t="shared" ref="D7:D25" si="0">ROUND(C7/B7*100,1)</f>
        <v>110.6</v>
      </c>
      <c r="E7" s="76">
        <f t="shared" ref="E7:E26" si="1">C7-B7</f>
        <v>279</v>
      </c>
    </row>
    <row r="8" spans="1:10" ht="39.75" customHeight="1" x14ac:dyDescent="0.2">
      <c r="A8" s="58" t="s">
        <v>15</v>
      </c>
      <c r="B8" s="136">
        <v>89</v>
      </c>
      <c r="C8" s="136">
        <v>318</v>
      </c>
      <c r="D8" s="82">
        <f t="shared" si="0"/>
        <v>357.3</v>
      </c>
      <c r="E8" s="81">
        <f t="shared" si="1"/>
        <v>229</v>
      </c>
      <c r="J8" s="22"/>
    </row>
    <row r="9" spans="1:10" ht="44.25" customHeight="1" x14ac:dyDescent="0.2">
      <c r="A9" s="58" t="s">
        <v>16</v>
      </c>
      <c r="B9" s="136">
        <v>161</v>
      </c>
      <c r="C9" s="136">
        <v>91</v>
      </c>
      <c r="D9" s="82">
        <f t="shared" si="0"/>
        <v>56.5</v>
      </c>
      <c r="E9" s="81">
        <f t="shared" si="1"/>
        <v>-70</v>
      </c>
      <c r="J9" s="22"/>
    </row>
    <row r="10" spans="1:10" s="23" customFormat="1" ht="24" customHeight="1" x14ac:dyDescent="0.25">
      <c r="A10" s="58" t="s">
        <v>17</v>
      </c>
      <c r="B10" s="136">
        <v>190</v>
      </c>
      <c r="C10" s="136">
        <v>169</v>
      </c>
      <c r="D10" s="82">
        <f t="shared" si="0"/>
        <v>88.9</v>
      </c>
      <c r="E10" s="81">
        <f t="shared" si="1"/>
        <v>-21</v>
      </c>
    </row>
    <row r="11" spans="1:10" ht="43.5" customHeight="1" x14ac:dyDescent="0.2">
      <c r="A11" s="58" t="s">
        <v>18</v>
      </c>
      <c r="B11" s="136">
        <v>288</v>
      </c>
      <c r="C11" s="136">
        <v>236</v>
      </c>
      <c r="D11" s="82">
        <f t="shared" si="0"/>
        <v>81.900000000000006</v>
      </c>
      <c r="E11" s="81">
        <f t="shared" si="1"/>
        <v>-52</v>
      </c>
      <c r="J11" s="22"/>
    </row>
    <row r="12" spans="1:10" ht="42" customHeight="1" x14ac:dyDescent="0.2">
      <c r="A12" s="58" t="s">
        <v>19</v>
      </c>
      <c r="B12" s="136">
        <v>3</v>
      </c>
      <c r="C12" s="136">
        <v>0</v>
      </c>
      <c r="D12" s="82">
        <f t="shared" si="0"/>
        <v>0</v>
      </c>
      <c r="E12" s="81">
        <f t="shared" si="1"/>
        <v>-3</v>
      </c>
      <c r="J12" s="22"/>
    </row>
    <row r="13" spans="1:10" ht="19.5" customHeight="1" x14ac:dyDescent="0.2">
      <c r="A13" s="58" t="s">
        <v>20</v>
      </c>
      <c r="B13" s="136">
        <v>13</v>
      </c>
      <c r="C13" s="136">
        <v>70</v>
      </c>
      <c r="D13" s="82">
        <f t="shared" si="0"/>
        <v>538.5</v>
      </c>
      <c r="E13" s="81">
        <f t="shared" si="1"/>
        <v>57</v>
      </c>
      <c r="J13" s="22"/>
    </row>
    <row r="14" spans="1:10" ht="51" customHeight="1" x14ac:dyDescent="0.2">
      <c r="A14" s="58" t="s">
        <v>21</v>
      </c>
      <c r="B14" s="136">
        <v>7</v>
      </c>
      <c r="C14" s="136">
        <v>0</v>
      </c>
      <c r="D14" s="82">
        <f t="shared" si="0"/>
        <v>0</v>
      </c>
      <c r="E14" s="81">
        <f t="shared" si="1"/>
        <v>-7</v>
      </c>
      <c r="J14" s="22"/>
    </row>
    <row r="15" spans="1:10" ht="41.25" customHeight="1" x14ac:dyDescent="0.2">
      <c r="A15" s="58" t="s">
        <v>22</v>
      </c>
      <c r="B15" s="136">
        <v>0</v>
      </c>
      <c r="C15" s="136">
        <v>5</v>
      </c>
      <c r="D15" s="82" t="e">
        <f t="shared" si="0"/>
        <v>#DIV/0!</v>
      </c>
      <c r="E15" s="81">
        <f t="shared" si="1"/>
        <v>5</v>
      </c>
      <c r="J15" s="22"/>
    </row>
    <row r="16" spans="1:10" ht="42" customHeight="1" x14ac:dyDescent="0.2">
      <c r="A16" s="58" t="s">
        <v>23</v>
      </c>
      <c r="B16" s="136">
        <v>0</v>
      </c>
      <c r="C16" s="136">
        <v>0</v>
      </c>
      <c r="D16" s="82" t="e">
        <f t="shared" si="0"/>
        <v>#DIV/0!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36">
        <v>0</v>
      </c>
      <c r="C17" s="136">
        <v>0</v>
      </c>
      <c r="D17" s="82" t="e">
        <f t="shared" si="0"/>
        <v>#DIV/0!</v>
      </c>
      <c r="E17" s="81">
        <f t="shared" si="1"/>
        <v>0</v>
      </c>
      <c r="J17" s="22"/>
    </row>
    <row r="18" spans="1:10" ht="22.5" customHeight="1" x14ac:dyDescent="0.2">
      <c r="A18" s="58" t="s">
        <v>25</v>
      </c>
      <c r="B18" s="137">
        <v>3</v>
      </c>
      <c r="C18" s="137">
        <v>0</v>
      </c>
      <c r="D18" s="82">
        <f t="shared" si="0"/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36">
        <v>10</v>
      </c>
      <c r="C19" s="136">
        <v>59</v>
      </c>
      <c r="D19" s="82">
        <f t="shared" si="0"/>
        <v>590</v>
      </c>
      <c r="E19" s="81">
        <f t="shared" si="1"/>
        <v>49</v>
      </c>
      <c r="J19" s="22"/>
    </row>
    <row r="20" spans="1:10" ht="38.25" customHeight="1" x14ac:dyDescent="0.2">
      <c r="A20" s="58" t="s">
        <v>27</v>
      </c>
      <c r="B20" s="136">
        <v>0</v>
      </c>
      <c r="C20" s="136">
        <v>67</v>
      </c>
      <c r="D20" s="80">
        <v>0</v>
      </c>
      <c r="E20" s="81">
        <f t="shared" si="1"/>
        <v>67</v>
      </c>
      <c r="J20" s="22"/>
    </row>
    <row r="21" spans="1:10" ht="35.25" customHeight="1" x14ac:dyDescent="0.2">
      <c r="A21" s="58" t="s">
        <v>28</v>
      </c>
      <c r="B21" s="136">
        <v>9</v>
      </c>
      <c r="C21" s="136">
        <v>0</v>
      </c>
      <c r="D21" s="82">
        <f t="shared" si="0"/>
        <v>0</v>
      </c>
      <c r="E21" s="81">
        <f t="shared" si="1"/>
        <v>-9</v>
      </c>
      <c r="J21" s="22"/>
    </row>
    <row r="22" spans="1:10" ht="41.25" customHeight="1" x14ac:dyDescent="0.2">
      <c r="A22" s="58" t="s">
        <v>29</v>
      </c>
      <c r="B22" s="136">
        <v>624</v>
      </c>
      <c r="C22" s="136">
        <v>1138</v>
      </c>
      <c r="D22" s="82">
        <f t="shared" si="0"/>
        <v>182.4</v>
      </c>
      <c r="E22" s="81">
        <f t="shared" si="1"/>
        <v>514</v>
      </c>
      <c r="J22" s="22"/>
    </row>
    <row r="23" spans="1:10" ht="19.5" customHeight="1" x14ac:dyDescent="0.2">
      <c r="A23" s="58" t="s">
        <v>30</v>
      </c>
      <c r="B23" s="136">
        <v>306</v>
      </c>
      <c r="C23" s="136">
        <v>83</v>
      </c>
      <c r="D23" s="82">
        <f t="shared" si="0"/>
        <v>27.1</v>
      </c>
      <c r="E23" s="81">
        <f t="shared" si="1"/>
        <v>-223</v>
      </c>
      <c r="J23" s="22"/>
    </row>
    <row r="24" spans="1:10" ht="39" customHeight="1" x14ac:dyDescent="0.2">
      <c r="A24" s="58" t="s">
        <v>31</v>
      </c>
      <c r="B24" s="136">
        <v>895</v>
      </c>
      <c r="C24" s="136">
        <v>669</v>
      </c>
      <c r="D24" s="82">
        <f t="shared" si="0"/>
        <v>74.7</v>
      </c>
      <c r="E24" s="81">
        <f t="shared" si="1"/>
        <v>-226</v>
      </c>
      <c r="J24" s="22"/>
    </row>
    <row r="25" spans="1:10" ht="38.25" customHeight="1" x14ac:dyDescent="0.2">
      <c r="A25" s="58" t="s">
        <v>32</v>
      </c>
      <c r="B25" s="136">
        <v>6</v>
      </c>
      <c r="C25" s="136">
        <v>0</v>
      </c>
      <c r="D25" s="82">
        <f t="shared" si="0"/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36">
        <v>22</v>
      </c>
      <c r="C26" s="136">
        <v>0</v>
      </c>
      <c r="D26" s="82">
        <v>0</v>
      </c>
      <c r="E26" s="81">
        <f t="shared" si="1"/>
        <v>-22</v>
      </c>
      <c r="J26" s="22"/>
    </row>
    <row r="27" spans="1:10" ht="18.75" x14ac:dyDescent="0.3">
      <c r="A27" s="24"/>
      <c r="B27" s="148"/>
      <c r="C27" s="24"/>
      <c r="D27" s="24"/>
      <c r="J27" s="22"/>
    </row>
    <row r="28" spans="1:10" ht="18.75" x14ac:dyDescent="0.3">
      <c r="A28" s="24"/>
      <c r="B28" s="149"/>
      <c r="C28" s="24"/>
      <c r="D28" s="24"/>
      <c r="J28" s="22"/>
    </row>
    <row r="29" spans="1:10" x14ac:dyDescent="0.3">
      <c r="I29" s="13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I12" sqref="I12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4" t="s">
        <v>117</v>
      </c>
      <c r="E1" s="255"/>
    </row>
    <row r="2" spans="1:6" s="18" customFormat="1" ht="26.25" customHeight="1" x14ac:dyDescent="0.3">
      <c r="A2" s="256" t="s">
        <v>63</v>
      </c>
      <c r="B2" s="256"/>
      <c r="C2" s="256"/>
      <c r="D2" s="256"/>
      <c r="E2" s="256"/>
    </row>
    <row r="3" spans="1:6" s="18" customFormat="1" ht="24" customHeight="1" x14ac:dyDescent="0.3">
      <c r="A3" s="257" t="s">
        <v>34</v>
      </c>
      <c r="B3" s="257"/>
      <c r="C3" s="257"/>
      <c r="D3" s="257"/>
      <c r="E3" s="257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8"/>
      <c r="B5" s="247" t="s">
        <v>161</v>
      </c>
      <c r="C5" s="247" t="s">
        <v>164</v>
      </c>
      <c r="D5" s="259" t="s">
        <v>56</v>
      </c>
      <c r="E5" s="259"/>
    </row>
    <row r="6" spans="1:6" s="20" customFormat="1" ht="37.5" customHeight="1" x14ac:dyDescent="0.2">
      <c r="A6" s="258"/>
      <c r="B6" s="247"/>
      <c r="C6" s="247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2626</v>
      </c>
      <c r="C7" s="25">
        <f>SUM(C8:C16)</f>
        <v>2905</v>
      </c>
      <c r="D7" s="77">
        <f t="shared" ref="D7:D16" si="0">ROUND(C7/B7*100,1)</f>
        <v>110.6</v>
      </c>
      <c r="E7" s="76">
        <f t="shared" ref="E7:E16" si="1">C7-B7</f>
        <v>279</v>
      </c>
      <c r="F7" s="27"/>
    </row>
    <row r="8" spans="1:6" ht="51" customHeight="1" x14ac:dyDescent="0.2">
      <c r="A8" s="60" t="s">
        <v>35</v>
      </c>
      <c r="B8" s="137">
        <v>336</v>
      </c>
      <c r="C8" s="137">
        <v>362</v>
      </c>
      <c r="D8" s="82">
        <f t="shared" si="0"/>
        <v>107.7</v>
      </c>
      <c r="E8" s="81">
        <f t="shared" si="1"/>
        <v>26</v>
      </c>
      <c r="F8" s="27"/>
    </row>
    <row r="9" spans="1:6" ht="35.25" customHeight="1" x14ac:dyDescent="0.2">
      <c r="A9" s="60" t="s">
        <v>36</v>
      </c>
      <c r="B9" s="136">
        <v>728</v>
      </c>
      <c r="C9" s="136">
        <v>668</v>
      </c>
      <c r="D9" s="82">
        <f t="shared" si="0"/>
        <v>91.8</v>
      </c>
      <c r="E9" s="81">
        <f t="shared" si="1"/>
        <v>-60</v>
      </c>
      <c r="F9" s="27"/>
    </row>
    <row r="10" spans="1:6" s="23" customFormat="1" ht="25.5" customHeight="1" x14ac:dyDescent="0.25">
      <c r="A10" s="60" t="s">
        <v>37</v>
      </c>
      <c r="B10" s="136">
        <v>558</v>
      </c>
      <c r="C10" s="136">
        <v>400</v>
      </c>
      <c r="D10" s="82">
        <f t="shared" si="0"/>
        <v>71.7</v>
      </c>
      <c r="E10" s="81">
        <f t="shared" si="1"/>
        <v>-158</v>
      </c>
      <c r="F10" s="27"/>
    </row>
    <row r="11" spans="1:6" ht="36.75" customHeight="1" x14ac:dyDescent="0.2">
      <c r="A11" s="60" t="s">
        <v>38</v>
      </c>
      <c r="B11" s="136">
        <v>80</v>
      </c>
      <c r="C11" s="136">
        <v>75</v>
      </c>
      <c r="D11" s="82">
        <f t="shared" si="0"/>
        <v>93.8</v>
      </c>
      <c r="E11" s="81">
        <f t="shared" si="1"/>
        <v>-5</v>
      </c>
      <c r="F11" s="27"/>
    </row>
    <row r="12" spans="1:6" ht="28.5" customHeight="1" x14ac:dyDescent="0.2">
      <c r="A12" s="60" t="s">
        <v>39</v>
      </c>
      <c r="B12" s="136">
        <v>271</v>
      </c>
      <c r="C12" s="136">
        <v>395</v>
      </c>
      <c r="D12" s="82">
        <f t="shared" si="0"/>
        <v>145.80000000000001</v>
      </c>
      <c r="E12" s="81">
        <f t="shared" si="1"/>
        <v>124</v>
      </c>
      <c r="F12" s="27"/>
    </row>
    <row r="13" spans="1:6" ht="59.25" customHeight="1" x14ac:dyDescent="0.2">
      <c r="A13" s="60" t="s">
        <v>40</v>
      </c>
      <c r="B13" s="136">
        <v>4</v>
      </c>
      <c r="C13" s="136">
        <v>7</v>
      </c>
      <c r="D13" s="80">
        <v>0</v>
      </c>
      <c r="E13" s="81">
        <f t="shared" si="1"/>
        <v>3</v>
      </c>
      <c r="F13" s="27"/>
    </row>
    <row r="14" spans="1:6" ht="30.75" customHeight="1" x14ac:dyDescent="0.2">
      <c r="A14" s="60" t="s">
        <v>41</v>
      </c>
      <c r="B14" s="136">
        <v>340</v>
      </c>
      <c r="C14" s="136">
        <v>208</v>
      </c>
      <c r="D14" s="82">
        <f t="shared" si="0"/>
        <v>61.2</v>
      </c>
      <c r="E14" s="81">
        <f t="shared" si="1"/>
        <v>-132</v>
      </c>
      <c r="F14" s="27"/>
    </row>
    <row r="15" spans="1:6" ht="75" customHeight="1" x14ac:dyDescent="0.2">
      <c r="A15" s="60" t="s">
        <v>42</v>
      </c>
      <c r="B15" s="136">
        <v>163</v>
      </c>
      <c r="C15" s="136">
        <v>459</v>
      </c>
      <c r="D15" s="82">
        <f t="shared" si="0"/>
        <v>281.60000000000002</v>
      </c>
      <c r="E15" s="81">
        <f t="shared" si="1"/>
        <v>296</v>
      </c>
      <c r="F15" s="27"/>
    </row>
    <row r="16" spans="1:6" ht="33" customHeight="1" x14ac:dyDescent="0.2">
      <c r="A16" s="60" t="s">
        <v>43</v>
      </c>
      <c r="B16" s="136">
        <v>146</v>
      </c>
      <c r="C16" s="136">
        <v>331</v>
      </c>
      <c r="D16" s="82">
        <f t="shared" si="0"/>
        <v>226.7</v>
      </c>
      <c r="E16" s="81">
        <f t="shared" si="1"/>
        <v>185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H18" sqref="H18"/>
    </sheetView>
  </sheetViews>
  <sheetFormatPr defaultRowHeight="12.75" x14ac:dyDescent="0.2"/>
  <cols>
    <col min="1" max="1" width="69.7109375" style="85" customWidth="1"/>
    <col min="2" max="2" width="13" style="140" customWidth="1"/>
    <col min="3" max="3" width="12.28515625" style="140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60"/>
      <c r="E1" s="261"/>
    </row>
    <row r="2" spans="1:7" ht="45.75" customHeight="1" x14ac:dyDescent="0.2">
      <c r="A2" s="277" t="s">
        <v>138</v>
      </c>
      <c r="B2" s="277"/>
      <c r="C2" s="277"/>
      <c r="D2" s="277"/>
      <c r="E2" s="277"/>
    </row>
    <row r="3" spans="1:7" ht="39.75" customHeight="1" x14ac:dyDescent="0.45">
      <c r="A3" s="278" t="s">
        <v>166</v>
      </c>
      <c r="B3" s="278"/>
      <c r="C3" s="278"/>
      <c r="D3" s="278"/>
      <c r="E3" s="278"/>
      <c r="F3" s="117"/>
      <c r="G3" s="66"/>
    </row>
    <row r="4" spans="1:7" ht="13.5" customHeight="1" x14ac:dyDescent="0.2">
      <c r="A4" s="279" t="s">
        <v>0</v>
      </c>
      <c r="B4" s="280" t="s">
        <v>80</v>
      </c>
      <c r="C4" s="280" t="s">
        <v>142</v>
      </c>
      <c r="D4" s="281" t="s">
        <v>1</v>
      </c>
      <c r="E4" s="281"/>
    </row>
    <row r="5" spans="1:7" ht="28.5" customHeight="1" x14ac:dyDescent="0.2">
      <c r="A5" s="279"/>
      <c r="B5" s="280"/>
      <c r="C5" s="280"/>
      <c r="D5" s="116" t="s">
        <v>2</v>
      </c>
      <c r="E5" s="84" t="s">
        <v>3</v>
      </c>
    </row>
    <row r="6" spans="1:7" ht="19.5" customHeight="1" x14ac:dyDescent="0.2">
      <c r="A6" s="150" t="s">
        <v>83</v>
      </c>
      <c r="B6" s="188">
        <v>21.218</v>
      </c>
      <c r="C6" s="188">
        <v>27.806999999999999</v>
      </c>
      <c r="D6" s="151">
        <f>ROUND(C6/B6*100,1)</f>
        <v>131.1</v>
      </c>
      <c r="E6" s="152">
        <f t="shared" ref="E6:E13" si="0">C6-B6</f>
        <v>6.5889999999999986</v>
      </c>
    </row>
    <row r="7" spans="1:7" ht="19.5" customHeight="1" x14ac:dyDescent="0.2">
      <c r="A7" s="153" t="s">
        <v>84</v>
      </c>
      <c r="B7" s="189">
        <v>13.384</v>
      </c>
      <c r="C7" s="189">
        <v>19.882999999999999</v>
      </c>
      <c r="D7" s="154">
        <f t="shared" ref="D7:D11" si="1">ROUND(C7/B7*100,1)</f>
        <v>148.6</v>
      </c>
      <c r="E7" s="155">
        <f>C7-B7</f>
        <v>6.4989999999999988</v>
      </c>
    </row>
    <row r="8" spans="1:7" ht="37.5" x14ac:dyDescent="0.2">
      <c r="A8" s="120" t="s">
        <v>85</v>
      </c>
      <c r="B8" s="190">
        <v>19.608000000000001</v>
      </c>
      <c r="C8" s="190">
        <v>13.568</v>
      </c>
      <c r="D8" s="156">
        <f t="shared" si="1"/>
        <v>69.2</v>
      </c>
      <c r="E8" s="156">
        <f t="shared" si="0"/>
        <v>-6.0400000000000009</v>
      </c>
      <c r="F8" s="118"/>
      <c r="G8" s="65"/>
    </row>
    <row r="9" spans="1:7" ht="19.5" customHeight="1" x14ac:dyDescent="0.2">
      <c r="A9" s="157" t="s">
        <v>86</v>
      </c>
      <c r="B9" s="191">
        <v>12.188000000000001</v>
      </c>
      <c r="C9" s="191">
        <v>7.0140000000000002</v>
      </c>
      <c r="D9" s="156">
        <f t="shared" si="1"/>
        <v>57.5</v>
      </c>
      <c r="E9" s="156">
        <f t="shared" si="0"/>
        <v>-5.1740000000000004</v>
      </c>
    </row>
    <row r="10" spans="1:7" ht="34.5" x14ac:dyDescent="0.2">
      <c r="A10" s="158" t="s">
        <v>87</v>
      </c>
      <c r="B10" s="192">
        <v>62.2</v>
      </c>
      <c r="C10" s="192">
        <v>51.7</v>
      </c>
      <c r="D10" s="264" t="s">
        <v>167</v>
      </c>
      <c r="E10" s="265"/>
      <c r="F10" s="119"/>
    </row>
    <row r="11" spans="1:7" ht="33" x14ac:dyDescent="0.2">
      <c r="A11" s="159" t="s">
        <v>88</v>
      </c>
      <c r="B11" s="193">
        <v>7.42</v>
      </c>
      <c r="C11" s="193">
        <v>6.5540000000000003</v>
      </c>
      <c r="D11" s="160">
        <f t="shared" si="1"/>
        <v>88.3</v>
      </c>
      <c r="E11" s="161">
        <f t="shared" si="0"/>
        <v>-0.86599999999999966</v>
      </c>
    </row>
    <row r="12" spans="1:7" ht="25.5" customHeight="1" x14ac:dyDescent="0.2">
      <c r="A12" s="162" t="s">
        <v>136</v>
      </c>
      <c r="B12" s="194">
        <v>115</v>
      </c>
      <c r="C12" s="194">
        <v>43</v>
      </c>
      <c r="D12" s="163">
        <f>ROUND(C12/B12*100,1)</f>
        <v>37.4</v>
      </c>
      <c r="E12" s="164">
        <f t="shared" si="0"/>
        <v>-72</v>
      </c>
    </row>
    <row r="13" spans="1:7" ht="21" customHeight="1" x14ac:dyDescent="0.2">
      <c r="A13" s="153" t="s">
        <v>141</v>
      </c>
      <c r="B13" s="194">
        <v>466</v>
      </c>
      <c r="C13" s="194">
        <v>253</v>
      </c>
      <c r="D13" s="154">
        <f>ROUND(C13/B13*100,1)</f>
        <v>54.3</v>
      </c>
      <c r="E13" s="165">
        <f t="shared" si="0"/>
        <v>-213</v>
      </c>
    </row>
    <row r="14" spans="1:7" s="140" customFormat="1" ht="19.5" customHeight="1" x14ac:dyDescent="0.2">
      <c r="A14" s="141" t="s">
        <v>89</v>
      </c>
      <c r="B14" s="195">
        <v>35</v>
      </c>
      <c r="C14" s="195">
        <v>23.6</v>
      </c>
      <c r="D14" s="264" t="s">
        <v>168</v>
      </c>
      <c r="E14" s="265"/>
      <c r="F14" s="142"/>
    </row>
    <row r="15" spans="1:7" ht="19.5" customHeight="1" x14ac:dyDescent="0.2">
      <c r="A15" s="122" t="s">
        <v>90</v>
      </c>
      <c r="B15" s="196">
        <v>2.8279999999999998</v>
      </c>
      <c r="C15" s="196">
        <v>2.0870000000000002</v>
      </c>
      <c r="D15" s="166">
        <f>ROUND(C15/B15*100,1)</f>
        <v>73.8</v>
      </c>
      <c r="E15" s="144">
        <f>C15-B15</f>
        <v>-0.74099999999999966</v>
      </c>
    </row>
    <row r="16" spans="1:7" s="140" customFormat="1" ht="19.5" customHeight="1" x14ac:dyDescent="0.2">
      <c r="A16" s="139" t="s">
        <v>91</v>
      </c>
      <c r="B16" s="197">
        <v>82.1</v>
      </c>
      <c r="C16" s="197">
        <v>55.4</v>
      </c>
      <c r="D16" s="264" t="s">
        <v>169</v>
      </c>
      <c r="E16" s="265"/>
    </row>
    <row r="17" spans="1:6" ht="19.5" customHeight="1" x14ac:dyDescent="0.2">
      <c r="A17" s="120" t="s">
        <v>92</v>
      </c>
      <c r="B17" s="198">
        <v>757</v>
      </c>
      <c r="C17" s="198">
        <v>1271</v>
      </c>
      <c r="D17" s="156">
        <f>ROUND(C17/B17*100,1)</f>
        <v>167.9</v>
      </c>
      <c r="E17" s="167">
        <f>C17-B17</f>
        <v>514</v>
      </c>
    </row>
    <row r="18" spans="1:6" ht="34.5" customHeight="1" x14ac:dyDescent="0.2">
      <c r="A18" s="139" t="s">
        <v>93</v>
      </c>
      <c r="B18" s="197">
        <v>99.1</v>
      </c>
      <c r="C18" s="197">
        <v>25.4</v>
      </c>
      <c r="D18" s="264" t="s">
        <v>170</v>
      </c>
      <c r="E18" s="265"/>
    </row>
    <row r="19" spans="1:6" ht="19.5" customHeight="1" x14ac:dyDescent="0.2">
      <c r="A19" s="122" t="s">
        <v>94</v>
      </c>
      <c r="B19" s="124">
        <v>7</v>
      </c>
      <c r="C19" s="124">
        <v>0</v>
      </c>
      <c r="D19" s="156">
        <f>ROUND(C19/B19*100,1)</f>
        <v>0</v>
      </c>
      <c r="E19" s="124">
        <f>C19-B19</f>
        <v>-7</v>
      </c>
    </row>
    <row r="20" spans="1:6" ht="37.5" x14ac:dyDescent="0.2">
      <c r="A20" s="168" t="s">
        <v>95</v>
      </c>
      <c r="B20" s="199">
        <v>5.87</v>
      </c>
      <c r="C20" s="199">
        <v>3.9079999999999999</v>
      </c>
      <c r="D20" s="169">
        <f t="shared" ref="D20:D25" si="2">ROUND(C20/B20*100,1)</f>
        <v>66.599999999999994</v>
      </c>
      <c r="E20" s="169">
        <f t="shared" ref="E20:E25" si="3">C20-B20</f>
        <v>-1.9620000000000002</v>
      </c>
    </row>
    <row r="21" spans="1:6" ht="19.5" customHeight="1" x14ac:dyDescent="0.2">
      <c r="A21" s="123" t="s">
        <v>96</v>
      </c>
      <c r="B21" s="200">
        <v>5.8630000000000004</v>
      </c>
      <c r="C21" s="200">
        <v>3.899</v>
      </c>
      <c r="D21" s="138">
        <f t="shared" si="2"/>
        <v>66.5</v>
      </c>
      <c r="E21" s="131">
        <f t="shared" si="3"/>
        <v>-1.9640000000000004</v>
      </c>
    </row>
    <row r="22" spans="1:6" ht="37.5" x14ac:dyDescent="0.2">
      <c r="A22" s="122" t="s">
        <v>97</v>
      </c>
      <c r="B22" s="196">
        <v>101.49299999999999</v>
      </c>
      <c r="C22" s="196">
        <v>46.097999999999999</v>
      </c>
      <c r="D22" s="138">
        <f t="shared" si="2"/>
        <v>45.4</v>
      </c>
      <c r="E22" s="131">
        <f t="shared" si="3"/>
        <v>-55.394999999999996</v>
      </c>
    </row>
    <row r="23" spans="1:6" ht="19.5" customHeight="1" x14ac:dyDescent="0.2">
      <c r="A23" s="123" t="s">
        <v>96</v>
      </c>
      <c r="B23" s="196">
        <v>20.795999999999999</v>
      </c>
      <c r="C23" s="196">
        <v>26.100999999999999</v>
      </c>
      <c r="D23" s="138">
        <f t="shared" si="2"/>
        <v>125.5</v>
      </c>
      <c r="E23" s="131">
        <f t="shared" si="3"/>
        <v>5.3049999999999997</v>
      </c>
    </row>
    <row r="24" spans="1:6" ht="19.5" customHeight="1" x14ac:dyDescent="0.2">
      <c r="A24" s="122" t="s">
        <v>98</v>
      </c>
      <c r="B24" s="196">
        <v>17.553000000000001</v>
      </c>
      <c r="C24" s="196">
        <v>25.222000000000001</v>
      </c>
      <c r="D24" s="143">
        <f t="shared" si="2"/>
        <v>143.69999999999999</v>
      </c>
      <c r="E24" s="144">
        <f t="shared" si="3"/>
        <v>7.6690000000000005</v>
      </c>
    </row>
    <row r="25" spans="1:6" ht="19.5" customHeight="1" x14ac:dyDescent="0.2">
      <c r="A25" s="122" t="s">
        <v>99</v>
      </c>
      <c r="B25" s="196">
        <v>0.85</v>
      </c>
      <c r="C25" s="196">
        <v>1.2470000000000001</v>
      </c>
      <c r="D25" s="143">
        <f t="shared" si="2"/>
        <v>146.69999999999999</v>
      </c>
      <c r="E25" s="144">
        <f t="shared" si="3"/>
        <v>0.39700000000000013</v>
      </c>
    </row>
    <row r="26" spans="1:6" ht="19.5" customHeight="1" x14ac:dyDescent="0.2">
      <c r="A26" s="120" t="s">
        <v>100</v>
      </c>
      <c r="B26" s="190">
        <v>4</v>
      </c>
      <c r="C26" s="190">
        <v>4.5</v>
      </c>
      <c r="D26" s="282" t="s">
        <v>171</v>
      </c>
      <c r="E26" s="283"/>
    </row>
    <row r="27" spans="1:6" ht="37.5" x14ac:dyDescent="0.2">
      <c r="A27" s="122" t="s">
        <v>101</v>
      </c>
      <c r="B27" s="196">
        <v>27.3</v>
      </c>
      <c r="C27" s="196">
        <v>29.9</v>
      </c>
      <c r="D27" s="275" t="s">
        <v>172</v>
      </c>
      <c r="E27" s="276"/>
      <c r="F27" s="118"/>
    </row>
    <row r="28" spans="1:6" ht="37.5" x14ac:dyDescent="0.2">
      <c r="A28" s="122" t="s">
        <v>102</v>
      </c>
      <c r="B28" s="196">
        <v>6.9130000000000003</v>
      </c>
      <c r="C28" s="196">
        <v>5.3259999999999996</v>
      </c>
      <c r="D28" s="143">
        <f>ROUND(C28/B28*100,1)</f>
        <v>77</v>
      </c>
      <c r="E28" s="166">
        <f>C28-B28</f>
        <v>-1.5870000000000006</v>
      </c>
    </row>
    <row r="29" spans="1:6" ht="19.5" customHeight="1" x14ac:dyDescent="0.2">
      <c r="A29" s="168" t="s">
        <v>103</v>
      </c>
      <c r="B29" s="188">
        <v>31.202999999999999</v>
      </c>
      <c r="C29" s="188">
        <v>21.297999999999998</v>
      </c>
      <c r="D29" s="151">
        <f>ROUND(C29/B29*100,1)</f>
        <v>68.3</v>
      </c>
      <c r="E29" s="152">
        <f>C29-B29</f>
        <v>-9.9050000000000011</v>
      </c>
    </row>
    <row r="30" spans="1:6" ht="19.5" customHeight="1" x14ac:dyDescent="0.2">
      <c r="A30" s="170" t="s">
        <v>104</v>
      </c>
      <c r="B30" s="201">
        <v>28.620999999999999</v>
      </c>
      <c r="C30" s="202">
        <v>18.504000000000001</v>
      </c>
      <c r="D30" s="171">
        <f>ROUND(C30/B30*100,1)</f>
        <v>64.7</v>
      </c>
      <c r="E30" s="172">
        <f>C30-B30</f>
        <v>-10.116999999999997</v>
      </c>
    </row>
    <row r="31" spans="1:6" ht="19.5" customHeight="1" x14ac:dyDescent="0.2">
      <c r="A31" s="120" t="s">
        <v>105</v>
      </c>
      <c r="B31" s="203">
        <v>18.946000000000002</v>
      </c>
      <c r="C31" s="203">
        <v>12.537000000000001</v>
      </c>
      <c r="D31" s="138">
        <f>ROUND(C31/B31*100,1)</f>
        <v>66.2</v>
      </c>
      <c r="E31" s="131">
        <f>C31-B31</f>
        <v>-6.4090000000000007</v>
      </c>
    </row>
    <row r="32" spans="1:6" ht="19.5" customHeight="1" x14ac:dyDescent="0.2">
      <c r="A32" s="139" t="s">
        <v>106</v>
      </c>
      <c r="B32" s="197">
        <v>60.7</v>
      </c>
      <c r="C32" s="197">
        <v>58.9</v>
      </c>
      <c r="D32" s="264" t="s">
        <v>173</v>
      </c>
      <c r="E32" s="265"/>
    </row>
    <row r="33" spans="1:5" ht="9" customHeight="1" x14ac:dyDescent="0.2">
      <c r="A33" s="266" t="s">
        <v>64</v>
      </c>
      <c r="B33" s="267"/>
      <c r="C33" s="267"/>
      <c r="D33" s="267"/>
      <c r="E33" s="268"/>
    </row>
    <row r="34" spans="1:5" ht="35.25" customHeight="1" x14ac:dyDescent="0.2">
      <c r="A34" s="269"/>
      <c r="B34" s="270"/>
      <c r="C34" s="270"/>
      <c r="D34" s="270"/>
      <c r="E34" s="271"/>
    </row>
    <row r="35" spans="1:5" ht="12.75" customHeight="1" x14ac:dyDescent="0.2">
      <c r="A35" s="272" t="s">
        <v>0</v>
      </c>
      <c r="B35" s="272" t="s">
        <v>174</v>
      </c>
      <c r="C35" s="272" t="s">
        <v>175</v>
      </c>
      <c r="D35" s="273" t="s">
        <v>1</v>
      </c>
      <c r="E35" s="274"/>
    </row>
    <row r="36" spans="1:5" ht="31.5" customHeight="1" x14ac:dyDescent="0.2">
      <c r="A36" s="272"/>
      <c r="B36" s="272"/>
      <c r="C36" s="272"/>
      <c r="D36" s="173" t="s">
        <v>2</v>
      </c>
      <c r="E36" s="174" t="s">
        <v>4</v>
      </c>
    </row>
    <row r="37" spans="1:5" ht="19.5" customHeight="1" x14ac:dyDescent="0.2">
      <c r="A37" s="120" t="s">
        <v>83</v>
      </c>
      <c r="B37" s="190">
        <v>7.9969999999999999</v>
      </c>
      <c r="C37" s="190">
        <v>12.942</v>
      </c>
      <c r="D37" s="156">
        <f t="shared" ref="D37:D42" si="4">ROUND(C37/B37*100,1)</f>
        <v>161.80000000000001</v>
      </c>
      <c r="E37" s="175">
        <f>C37-B37</f>
        <v>4.9450000000000003</v>
      </c>
    </row>
    <row r="38" spans="1:5" ht="19.5" customHeight="1" x14ac:dyDescent="0.2">
      <c r="A38" s="120" t="s">
        <v>98</v>
      </c>
      <c r="B38" s="190">
        <v>6.6550000000000002</v>
      </c>
      <c r="C38" s="190">
        <v>11.146000000000001</v>
      </c>
      <c r="D38" s="156">
        <f t="shared" si="4"/>
        <v>167.5</v>
      </c>
      <c r="E38" s="156">
        <f>C38-B38</f>
        <v>4.4910000000000005</v>
      </c>
    </row>
    <row r="39" spans="1:5" ht="19.5" customHeight="1" x14ac:dyDescent="0.2">
      <c r="A39" s="120" t="s">
        <v>176</v>
      </c>
      <c r="B39" s="198">
        <v>2846</v>
      </c>
      <c r="C39" s="198">
        <v>3183.3</v>
      </c>
      <c r="D39" s="156">
        <f t="shared" si="4"/>
        <v>111.9</v>
      </c>
      <c r="E39" s="176" t="s">
        <v>177</v>
      </c>
    </row>
    <row r="40" spans="1:5" ht="19.5" customHeight="1" x14ac:dyDescent="0.2">
      <c r="A40" s="177" t="s">
        <v>107</v>
      </c>
      <c r="B40" s="181">
        <v>4.4420000000000002</v>
      </c>
      <c r="C40" s="181">
        <v>2.5110000000000001</v>
      </c>
      <c r="D40" s="156">
        <f t="shared" si="4"/>
        <v>56.5</v>
      </c>
      <c r="E40" s="178">
        <f>C40-B40</f>
        <v>-1.931</v>
      </c>
    </row>
    <row r="41" spans="1:5" ht="1.5" customHeight="1" x14ac:dyDescent="0.2">
      <c r="A41" s="177" t="s">
        <v>108</v>
      </c>
      <c r="B41" s="181" t="s">
        <v>67</v>
      </c>
      <c r="C41" s="182">
        <v>7</v>
      </c>
      <c r="D41" s="156" t="s">
        <v>67</v>
      </c>
      <c r="E41" s="178" t="s">
        <v>67</v>
      </c>
    </row>
    <row r="42" spans="1:5" ht="19.5" customHeight="1" x14ac:dyDescent="0.2">
      <c r="A42" s="179" t="s">
        <v>109</v>
      </c>
      <c r="B42" s="182">
        <v>6014</v>
      </c>
      <c r="C42" s="182">
        <v>6566</v>
      </c>
      <c r="D42" s="178">
        <f t="shared" si="4"/>
        <v>109.2</v>
      </c>
      <c r="E42" s="180" t="s">
        <v>178</v>
      </c>
    </row>
    <row r="43" spans="1:5" ht="19.5" customHeight="1" x14ac:dyDescent="0.2">
      <c r="A43" s="120" t="s">
        <v>110</v>
      </c>
      <c r="B43" s="204">
        <v>2</v>
      </c>
      <c r="C43" s="204">
        <v>5</v>
      </c>
      <c r="D43" s="262" t="s">
        <v>144</v>
      </c>
      <c r="E43" s="262"/>
    </row>
    <row r="44" spans="1:5" ht="33" customHeight="1" x14ac:dyDescent="0.2">
      <c r="A44" s="263"/>
      <c r="B44" s="263"/>
      <c r="C44" s="263"/>
      <c r="D44" s="263"/>
      <c r="E44" s="263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O3" sqref="AO3:AR5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9" t="s">
        <v>137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4"/>
      <c r="BO1" s="285"/>
      <c r="BP1" s="285"/>
    </row>
    <row r="2" spans="1:71" ht="21.75" customHeight="1" x14ac:dyDescent="0.35">
      <c r="A2" s="292" t="s">
        <v>179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83" customFormat="1" ht="11.25" customHeight="1" x14ac:dyDescent="0.2">
      <c r="A3" s="294"/>
      <c r="B3" s="297" t="s">
        <v>81</v>
      </c>
      <c r="C3" s="297"/>
      <c r="D3" s="297"/>
      <c r="E3" s="297"/>
      <c r="F3" s="307" t="s">
        <v>69</v>
      </c>
      <c r="G3" s="308"/>
      <c r="H3" s="308"/>
      <c r="I3" s="309"/>
      <c r="J3" s="298" t="s">
        <v>73</v>
      </c>
      <c r="K3" s="299"/>
      <c r="L3" s="299"/>
      <c r="M3" s="300"/>
      <c r="N3" s="298" t="s">
        <v>74</v>
      </c>
      <c r="O3" s="299"/>
      <c r="P3" s="299"/>
      <c r="Q3" s="300"/>
      <c r="R3" s="298" t="s">
        <v>70</v>
      </c>
      <c r="S3" s="299"/>
      <c r="T3" s="300"/>
      <c r="U3" s="298" t="s">
        <v>75</v>
      </c>
      <c r="V3" s="299"/>
      <c r="W3" s="299"/>
      <c r="X3" s="300"/>
      <c r="Y3" s="298" t="s">
        <v>6</v>
      </c>
      <c r="Z3" s="299"/>
      <c r="AA3" s="299"/>
      <c r="AB3" s="300"/>
      <c r="AC3" s="310" t="s">
        <v>59</v>
      </c>
      <c r="AD3" s="311"/>
      <c r="AE3" s="311"/>
      <c r="AF3" s="311"/>
      <c r="AG3" s="311"/>
      <c r="AH3" s="311"/>
      <c r="AI3" s="311"/>
      <c r="AJ3" s="312"/>
      <c r="AK3" s="298" t="s">
        <v>7</v>
      </c>
      <c r="AL3" s="299"/>
      <c r="AM3" s="299"/>
      <c r="AN3" s="300"/>
      <c r="AO3" s="316" t="s">
        <v>8</v>
      </c>
      <c r="AP3" s="316"/>
      <c r="AQ3" s="316"/>
      <c r="AR3" s="316"/>
      <c r="AS3" s="297" t="s">
        <v>76</v>
      </c>
      <c r="AT3" s="297"/>
      <c r="AU3" s="297"/>
      <c r="AV3" s="297"/>
      <c r="AW3" s="298" t="s">
        <v>82</v>
      </c>
      <c r="AX3" s="299"/>
      <c r="AY3" s="299"/>
      <c r="AZ3" s="300"/>
      <c r="BA3" s="307" t="s">
        <v>68</v>
      </c>
      <c r="BB3" s="308"/>
      <c r="BC3" s="308"/>
      <c r="BD3" s="309"/>
      <c r="BE3" s="318" t="s">
        <v>165</v>
      </c>
      <c r="BF3" s="319"/>
      <c r="BG3" s="320"/>
      <c r="BH3" s="298" t="s">
        <v>78</v>
      </c>
      <c r="BI3" s="299"/>
      <c r="BJ3" s="299"/>
      <c r="BK3" s="299"/>
      <c r="BL3" s="300"/>
      <c r="BM3" s="297" t="s">
        <v>79</v>
      </c>
      <c r="BN3" s="297"/>
      <c r="BO3" s="297"/>
      <c r="BP3" s="297"/>
    </row>
    <row r="4" spans="1:71" s="183" customFormat="1" ht="38.25" customHeight="1" x14ac:dyDescent="0.2">
      <c r="A4" s="295"/>
      <c r="B4" s="297"/>
      <c r="C4" s="297"/>
      <c r="D4" s="297"/>
      <c r="E4" s="297"/>
      <c r="F4" s="297" t="s">
        <v>72</v>
      </c>
      <c r="G4" s="297"/>
      <c r="H4" s="297"/>
      <c r="I4" s="297"/>
      <c r="J4" s="301"/>
      <c r="K4" s="302"/>
      <c r="L4" s="302"/>
      <c r="M4" s="303"/>
      <c r="N4" s="301"/>
      <c r="O4" s="302"/>
      <c r="P4" s="302"/>
      <c r="Q4" s="303"/>
      <c r="R4" s="301"/>
      <c r="S4" s="302"/>
      <c r="T4" s="303"/>
      <c r="U4" s="301"/>
      <c r="V4" s="302"/>
      <c r="W4" s="302"/>
      <c r="X4" s="303"/>
      <c r="Y4" s="301"/>
      <c r="Z4" s="302"/>
      <c r="AA4" s="302"/>
      <c r="AB4" s="303"/>
      <c r="AC4" s="312" t="s">
        <v>60</v>
      </c>
      <c r="AD4" s="297"/>
      <c r="AE4" s="297"/>
      <c r="AF4" s="297"/>
      <c r="AG4" s="298" t="s">
        <v>61</v>
      </c>
      <c r="AH4" s="299"/>
      <c r="AI4" s="299"/>
      <c r="AJ4" s="300"/>
      <c r="AK4" s="301"/>
      <c r="AL4" s="302"/>
      <c r="AM4" s="302"/>
      <c r="AN4" s="303"/>
      <c r="AO4" s="316"/>
      <c r="AP4" s="316"/>
      <c r="AQ4" s="316"/>
      <c r="AR4" s="316"/>
      <c r="AS4" s="297"/>
      <c r="AT4" s="297"/>
      <c r="AU4" s="297"/>
      <c r="AV4" s="297"/>
      <c r="AW4" s="301"/>
      <c r="AX4" s="302"/>
      <c r="AY4" s="302"/>
      <c r="AZ4" s="303"/>
      <c r="BA4" s="298" t="s">
        <v>77</v>
      </c>
      <c r="BB4" s="299"/>
      <c r="BC4" s="299"/>
      <c r="BD4" s="300"/>
      <c r="BE4" s="321"/>
      <c r="BF4" s="322"/>
      <c r="BG4" s="323"/>
      <c r="BH4" s="304"/>
      <c r="BI4" s="305"/>
      <c r="BJ4" s="305"/>
      <c r="BK4" s="305"/>
      <c r="BL4" s="306"/>
      <c r="BM4" s="297"/>
      <c r="BN4" s="297"/>
      <c r="BO4" s="297"/>
      <c r="BP4" s="297"/>
    </row>
    <row r="5" spans="1:71" s="183" customFormat="1" ht="33" customHeight="1" x14ac:dyDescent="0.2">
      <c r="A5" s="295"/>
      <c r="B5" s="297"/>
      <c r="C5" s="297"/>
      <c r="D5" s="297"/>
      <c r="E5" s="297"/>
      <c r="F5" s="297"/>
      <c r="G5" s="297"/>
      <c r="H5" s="297"/>
      <c r="I5" s="297"/>
      <c r="J5" s="304"/>
      <c r="K5" s="305"/>
      <c r="L5" s="305"/>
      <c r="M5" s="306"/>
      <c r="N5" s="304"/>
      <c r="O5" s="305"/>
      <c r="P5" s="305"/>
      <c r="Q5" s="306"/>
      <c r="R5" s="304"/>
      <c r="S5" s="305"/>
      <c r="T5" s="306"/>
      <c r="U5" s="304"/>
      <c r="V5" s="305"/>
      <c r="W5" s="305"/>
      <c r="X5" s="306"/>
      <c r="Y5" s="304"/>
      <c r="Z5" s="305"/>
      <c r="AA5" s="305"/>
      <c r="AB5" s="306"/>
      <c r="AC5" s="312"/>
      <c r="AD5" s="297"/>
      <c r="AE5" s="297"/>
      <c r="AF5" s="297"/>
      <c r="AG5" s="304"/>
      <c r="AH5" s="305"/>
      <c r="AI5" s="305"/>
      <c r="AJ5" s="306"/>
      <c r="AK5" s="304"/>
      <c r="AL5" s="305"/>
      <c r="AM5" s="305"/>
      <c r="AN5" s="306"/>
      <c r="AO5" s="316"/>
      <c r="AP5" s="316"/>
      <c r="AQ5" s="316"/>
      <c r="AR5" s="316"/>
      <c r="AS5" s="297"/>
      <c r="AT5" s="297"/>
      <c r="AU5" s="297"/>
      <c r="AV5" s="297"/>
      <c r="AW5" s="304"/>
      <c r="AX5" s="305"/>
      <c r="AY5" s="305"/>
      <c r="AZ5" s="306"/>
      <c r="BA5" s="304"/>
      <c r="BB5" s="305"/>
      <c r="BC5" s="305"/>
      <c r="BD5" s="306"/>
      <c r="BE5" s="324"/>
      <c r="BF5" s="325"/>
      <c r="BG5" s="326"/>
      <c r="BH5" s="310" t="s">
        <v>65</v>
      </c>
      <c r="BI5" s="311"/>
      <c r="BJ5" s="311"/>
      <c r="BK5" s="312"/>
      <c r="BL5" s="186" t="s">
        <v>66</v>
      </c>
      <c r="BM5" s="297"/>
      <c r="BN5" s="297"/>
      <c r="BO5" s="297"/>
      <c r="BP5" s="297"/>
    </row>
    <row r="6" spans="1:71" s="183" customFormat="1" ht="35.25" customHeight="1" x14ac:dyDescent="0.2">
      <c r="A6" s="295"/>
      <c r="B6" s="288">
        <v>2019</v>
      </c>
      <c r="C6" s="286">
        <v>2020</v>
      </c>
      <c r="D6" s="293" t="s">
        <v>9</v>
      </c>
      <c r="E6" s="293"/>
      <c r="F6" s="288">
        <v>2019</v>
      </c>
      <c r="G6" s="286">
        <v>2020</v>
      </c>
      <c r="H6" s="293" t="s">
        <v>9</v>
      </c>
      <c r="I6" s="293"/>
      <c r="J6" s="288">
        <v>2019</v>
      </c>
      <c r="K6" s="286">
        <v>2020</v>
      </c>
      <c r="L6" s="314" t="s">
        <v>9</v>
      </c>
      <c r="M6" s="315"/>
      <c r="N6" s="288">
        <v>2019</v>
      </c>
      <c r="O6" s="286">
        <v>2020</v>
      </c>
      <c r="P6" s="293" t="s">
        <v>9</v>
      </c>
      <c r="Q6" s="293"/>
      <c r="R6" s="288">
        <v>2019</v>
      </c>
      <c r="S6" s="286">
        <v>2020</v>
      </c>
      <c r="T6" s="290" t="s">
        <v>71</v>
      </c>
      <c r="U6" s="288">
        <v>2019</v>
      </c>
      <c r="V6" s="286">
        <v>2020</v>
      </c>
      <c r="W6" s="313" t="s">
        <v>9</v>
      </c>
      <c r="X6" s="313"/>
      <c r="Y6" s="288">
        <v>2019</v>
      </c>
      <c r="Z6" s="286">
        <v>2020</v>
      </c>
      <c r="AA6" s="293" t="s">
        <v>9</v>
      </c>
      <c r="AB6" s="293"/>
      <c r="AC6" s="288">
        <v>2019</v>
      </c>
      <c r="AD6" s="286">
        <v>2020</v>
      </c>
      <c r="AE6" s="293" t="s">
        <v>9</v>
      </c>
      <c r="AF6" s="293"/>
      <c r="AG6" s="288">
        <v>2019</v>
      </c>
      <c r="AH6" s="286">
        <v>2020</v>
      </c>
      <c r="AI6" s="293" t="s">
        <v>9</v>
      </c>
      <c r="AJ6" s="293"/>
      <c r="AK6" s="288">
        <v>2019</v>
      </c>
      <c r="AL6" s="286">
        <v>2020</v>
      </c>
      <c r="AM6" s="293" t="s">
        <v>9</v>
      </c>
      <c r="AN6" s="293"/>
      <c r="AO6" s="288">
        <v>2019</v>
      </c>
      <c r="AP6" s="286">
        <v>2020</v>
      </c>
      <c r="AQ6" s="293" t="s">
        <v>9</v>
      </c>
      <c r="AR6" s="293"/>
      <c r="AS6" s="288">
        <v>2019</v>
      </c>
      <c r="AT6" s="286">
        <v>2020</v>
      </c>
      <c r="AU6" s="293" t="s">
        <v>9</v>
      </c>
      <c r="AV6" s="293"/>
      <c r="AW6" s="288">
        <v>2019</v>
      </c>
      <c r="AX6" s="286">
        <v>2020</v>
      </c>
      <c r="AY6" s="293" t="s">
        <v>9</v>
      </c>
      <c r="AZ6" s="293"/>
      <c r="BA6" s="288">
        <v>2019</v>
      </c>
      <c r="BB6" s="286">
        <v>2020</v>
      </c>
      <c r="BC6" s="293" t="s">
        <v>9</v>
      </c>
      <c r="BD6" s="293"/>
      <c r="BE6" s="288">
        <v>2019</v>
      </c>
      <c r="BF6" s="286">
        <v>2020</v>
      </c>
      <c r="BG6" s="317" t="s">
        <v>2</v>
      </c>
      <c r="BH6" s="288">
        <v>2019</v>
      </c>
      <c r="BI6" s="286">
        <v>2020</v>
      </c>
      <c r="BJ6" s="293" t="s">
        <v>9</v>
      </c>
      <c r="BK6" s="293"/>
      <c r="BL6" s="286">
        <v>2020</v>
      </c>
      <c r="BM6" s="288">
        <v>2019</v>
      </c>
      <c r="BN6" s="286">
        <v>2020</v>
      </c>
      <c r="BO6" s="293" t="s">
        <v>9</v>
      </c>
      <c r="BP6" s="293"/>
    </row>
    <row r="7" spans="1:71" s="9" customFormat="1" ht="18.75" customHeight="1" x14ac:dyDescent="0.2">
      <c r="A7" s="296"/>
      <c r="B7" s="288"/>
      <c r="C7" s="287"/>
      <c r="D7" s="185" t="s">
        <v>2</v>
      </c>
      <c r="E7" s="185" t="s">
        <v>10</v>
      </c>
      <c r="F7" s="288"/>
      <c r="G7" s="287"/>
      <c r="H7" s="185" t="s">
        <v>2</v>
      </c>
      <c r="I7" s="185" t="s">
        <v>10</v>
      </c>
      <c r="J7" s="288"/>
      <c r="K7" s="287"/>
      <c r="L7" s="185" t="s">
        <v>2</v>
      </c>
      <c r="M7" s="185" t="s">
        <v>10</v>
      </c>
      <c r="N7" s="288"/>
      <c r="O7" s="287"/>
      <c r="P7" s="185" t="s">
        <v>2</v>
      </c>
      <c r="Q7" s="185" t="s">
        <v>10</v>
      </c>
      <c r="R7" s="288"/>
      <c r="S7" s="287"/>
      <c r="T7" s="291"/>
      <c r="U7" s="288"/>
      <c r="V7" s="287"/>
      <c r="W7" s="187" t="s">
        <v>2</v>
      </c>
      <c r="X7" s="187" t="s">
        <v>10</v>
      </c>
      <c r="Y7" s="288"/>
      <c r="Z7" s="287"/>
      <c r="AA7" s="185" t="s">
        <v>2</v>
      </c>
      <c r="AB7" s="185" t="s">
        <v>10</v>
      </c>
      <c r="AC7" s="288"/>
      <c r="AD7" s="287"/>
      <c r="AE7" s="185" t="s">
        <v>2</v>
      </c>
      <c r="AF7" s="185" t="s">
        <v>10</v>
      </c>
      <c r="AG7" s="288"/>
      <c r="AH7" s="287"/>
      <c r="AI7" s="185" t="s">
        <v>2</v>
      </c>
      <c r="AJ7" s="185" t="s">
        <v>10</v>
      </c>
      <c r="AK7" s="288"/>
      <c r="AL7" s="287"/>
      <c r="AM7" s="185" t="s">
        <v>2</v>
      </c>
      <c r="AN7" s="185" t="s">
        <v>10</v>
      </c>
      <c r="AO7" s="288"/>
      <c r="AP7" s="287"/>
      <c r="AQ7" s="185" t="s">
        <v>2</v>
      </c>
      <c r="AR7" s="185" t="s">
        <v>10</v>
      </c>
      <c r="AS7" s="288"/>
      <c r="AT7" s="287"/>
      <c r="AU7" s="185" t="s">
        <v>2</v>
      </c>
      <c r="AV7" s="185" t="s">
        <v>10</v>
      </c>
      <c r="AW7" s="288"/>
      <c r="AX7" s="287"/>
      <c r="AY7" s="185" t="s">
        <v>2</v>
      </c>
      <c r="AZ7" s="185" t="s">
        <v>10</v>
      </c>
      <c r="BA7" s="288"/>
      <c r="BB7" s="287"/>
      <c r="BC7" s="185" t="s">
        <v>2</v>
      </c>
      <c r="BD7" s="185" t="s">
        <v>10</v>
      </c>
      <c r="BE7" s="288"/>
      <c r="BF7" s="287"/>
      <c r="BG7" s="317"/>
      <c r="BH7" s="288"/>
      <c r="BI7" s="287"/>
      <c r="BJ7" s="185" t="s">
        <v>2</v>
      </c>
      <c r="BK7" s="185" t="s">
        <v>10</v>
      </c>
      <c r="BL7" s="287"/>
      <c r="BM7" s="288"/>
      <c r="BN7" s="287"/>
      <c r="BO7" s="184" t="s">
        <v>2</v>
      </c>
      <c r="BP7" s="184" t="s">
        <v>10</v>
      </c>
    </row>
    <row r="8" spans="1:71" s="183" customFormat="1" ht="12.75" customHeight="1" x14ac:dyDescent="0.2">
      <c r="A8" s="127" t="s">
        <v>11</v>
      </c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>
        <v>15</v>
      </c>
      <c r="Q8" s="127">
        <v>16</v>
      </c>
      <c r="R8" s="127">
        <v>17</v>
      </c>
      <c r="S8" s="127">
        <v>18</v>
      </c>
      <c r="T8" s="127">
        <v>19</v>
      </c>
      <c r="U8" s="127">
        <v>20</v>
      </c>
      <c r="V8" s="127">
        <v>21</v>
      </c>
      <c r="W8" s="127">
        <v>22</v>
      </c>
      <c r="X8" s="127">
        <v>23</v>
      </c>
      <c r="Y8" s="127">
        <v>24</v>
      </c>
      <c r="Z8" s="127">
        <v>25</v>
      </c>
      <c r="AA8" s="127">
        <v>26</v>
      </c>
      <c r="AB8" s="127">
        <v>27</v>
      </c>
      <c r="AC8" s="127">
        <v>28</v>
      </c>
      <c r="AD8" s="127">
        <v>29</v>
      </c>
      <c r="AE8" s="127">
        <v>30</v>
      </c>
      <c r="AF8" s="127">
        <v>31</v>
      </c>
      <c r="AG8" s="127">
        <v>32</v>
      </c>
      <c r="AH8" s="127">
        <v>33</v>
      </c>
      <c r="AI8" s="127">
        <v>34</v>
      </c>
      <c r="AJ8" s="127">
        <v>35</v>
      </c>
      <c r="AK8" s="127">
        <v>36</v>
      </c>
      <c r="AL8" s="127">
        <v>37</v>
      </c>
      <c r="AM8" s="127">
        <v>38</v>
      </c>
      <c r="AN8" s="127">
        <v>39</v>
      </c>
      <c r="AO8" s="127">
        <v>40</v>
      </c>
      <c r="AP8" s="127">
        <v>41</v>
      </c>
      <c r="AQ8" s="127">
        <v>42</v>
      </c>
      <c r="AR8" s="127">
        <v>43</v>
      </c>
      <c r="AS8" s="127">
        <v>44</v>
      </c>
      <c r="AT8" s="127">
        <v>45</v>
      </c>
      <c r="AU8" s="127">
        <v>46</v>
      </c>
      <c r="AV8" s="127">
        <v>47</v>
      </c>
      <c r="AW8" s="127">
        <v>48</v>
      </c>
      <c r="AX8" s="127">
        <v>49</v>
      </c>
      <c r="AY8" s="127">
        <v>50</v>
      </c>
      <c r="AZ8" s="127">
        <v>51</v>
      </c>
      <c r="BA8" s="127">
        <v>52</v>
      </c>
      <c r="BB8" s="127">
        <v>53</v>
      </c>
      <c r="BC8" s="127">
        <v>54</v>
      </c>
      <c r="BD8" s="127">
        <v>55</v>
      </c>
      <c r="BE8" s="127">
        <v>56</v>
      </c>
      <c r="BF8" s="127">
        <v>57</v>
      </c>
      <c r="BG8" s="127">
        <v>58</v>
      </c>
      <c r="BH8" s="127">
        <v>59</v>
      </c>
      <c r="BI8" s="127">
        <v>60</v>
      </c>
      <c r="BJ8" s="127">
        <v>61</v>
      </c>
      <c r="BK8" s="127">
        <v>62</v>
      </c>
      <c r="BL8" s="127">
        <v>63</v>
      </c>
      <c r="BM8" s="127">
        <v>63</v>
      </c>
      <c r="BN8" s="127">
        <v>64</v>
      </c>
      <c r="BO8" s="127">
        <v>65</v>
      </c>
      <c r="BP8" s="127">
        <v>66</v>
      </c>
    </row>
    <row r="9" spans="1:71" s="98" customFormat="1" ht="15.75" x14ac:dyDescent="0.25">
      <c r="A9" s="128" t="s">
        <v>12</v>
      </c>
      <c r="B9" s="10">
        <f>SUM(B10:B27)</f>
        <v>21218</v>
      </c>
      <c r="C9" s="10">
        <f>SUM(C10:C27)</f>
        <v>27807</v>
      </c>
      <c r="D9" s="11">
        <f t="shared" ref="D9:D27" si="0">C9/B9*100</f>
        <v>131.05382222641154</v>
      </c>
      <c r="E9" s="10">
        <f t="shared" ref="E9:E27" si="1">C9-B9</f>
        <v>6589</v>
      </c>
      <c r="F9" s="10">
        <f>SUM(F10:F27)</f>
        <v>13384</v>
      </c>
      <c r="G9" s="10">
        <f>SUM(G10:G27)</f>
        <v>19883</v>
      </c>
      <c r="H9" s="11">
        <f t="shared" ref="H9:H27" si="2">G9/F9*100</f>
        <v>148.55797967722654</v>
      </c>
      <c r="I9" s="10">
        <f t="shared" ref="I9:I27" si="3">G9-F9</f>
        <v>6499</v>
      </c>
      <c r="J9" s="10">
        <f>SUM(J10:J27)</f>
        <v>19608</v>
      </c>
      <c r="K9" s="10">
        <f>SUM(K10:K27)</f>
        <v>13568</v>
      </c>
      <c r="L9" s="11">
        <f t="shared" ref="L9:L27" si="4">K9/J9*100</f>
        <v>69.196246430028566</v>
      </c>
      <c r="M9" s="10">
        <f t="shared" ref="M9:M27" si="5">K9-J9</f>
        <v>-6040</v>
      </c>
      <c r="N9" s="10">
        <f>SUM(N10:N27)</f>
        <v>12188</v>
      </c>
      <c r="O9" s="10">
        <f>SUM(O10:O27)</f>
        <v>7014</v>
      </c>
      <c r="P9" s="12">
        <f t="shared" ref="P9:P27" si="6">O9/N9*100</f>
        <v>57.548408270429931</v>
      </c>
      <c r="Q9" s="10">
        <f t="shared" ref="Q9:Q27" si="7">O9-N9</f>
        <v>-5174</v>
      </c>
      <c r="R9" s="11">
        <v>62.2</v>
      </c>
      <c r="S9" s="11">
        <v>51.7</v>
      </c>
      <c r="T9" s="12">
        <f>S9-R9</f>
        <v>-10.5</v>
      </c>
      <c r="U9" s="10">
        <f>SUM(U10:U27)</f>
        <v>2828</v>
      </c>
      <c r="V9" s="10">
        <f>SUM(V10:V27)</f>
        <v>2087</v>
      </c>
      <c r="W9" s="12">
        <f t="shared" ref="W9:W27" si="8">V9/U9*100</f>
        <v>73.7977369165488</v>
      </c>
      <c r="X9" s="10">
        <f t="shared" ref="X9:X27" si="9">V9-U9</f>
        <v>-741</v>
      </c>
      <c r="Y9" s="10">
        <f>SUM(Y10:Y27)</f>
        <v>101493</v>
      </c>
      <c r="Z9" s="10">
        <f>SUM(Z10:Z27)</f>
        <v>46098</v>
      </c>
      <c r="AA9" s="11">
        <f t="shared" ref="AA9:AA27" si="10">Z9/Y9*100</f>
        <v>45.419881174071122</v>
      </c>
      <c r="AB9" s="10">
        <f t="shared" ref="AB9:AB27" si="11">Z9-Y9</f>
        <v>-55395</v>
      </c>
      <c r="AC9" s="10">
        <f>SUM(AC10:AC27)</f>
        <v>20796</v>
      </c>
      <c r="AD9" s="10">
        <f>SUM(AD10:AD27)</f>
        <v>26101</v>
      </c>
      <c r="AE9" s="11">
        <f t="shared" ref="AE9:AE27" si="12">AD9/AC9*100</f>
        <v>125.50971340642431</v>
      </c>
      <c r="AF9" s="10">
        <f t="shared" ref="AF9:AF27" si="13">AD9-AC9</f>
        <v>5305</v>
      </c>
      <c r="AG9" s="10">
        <f>SUM(AG10:AG27)</f>
        <v>42057</v>
      </c>
      <c r="AH9" s="10">
        <f>SUM(AH10:AH27)</f>
        <v>5311</v>
      </c>
      <c r="AI9" s="11">
        <f t="shared" ref="AI9:AI27" si="14">AH9/AG9*100</f>
        <v>12.628099959578668</v>
      </c>
      <c r="AJ9" s="10">
        <f t="shared" ref="AJ9:AJ27" si="15">AH9-AG9</f>
        <v>-36746</v>
      </c>
      <c r="AK9" s="10">
        <f>SUM(AK10:AK27)</f>
        <v>5870</v>
      </c>
      <c r="AL9" s="10">
        <f>SUM(AL10:AL27)</f>
        <v>3908</v>
      </c>
      <c r="AM9" s="12">
        <f t="shared" ref="AM9:AM27" si="16">AL9/AK9*100</f>
        <v>66.57580919931857</v>
      </c>
      <c r="AN9" s="10">
        <f t="shared" ref="AN9:AN27" si="17">AL9-AK9</f>
        <v>-1962</v>
      </c>
      <c r="AO9" s="13">
        <f>SUM(AO10:AO27)</f>
        <v>6913</v>
      </c>
      <c r="AP9" s="13">
        <f>SUM(AP10:AP27)</f>
        <v>5326</v>
      </c>
      <c r="AQ9" s="14">
        <f>ROUND(AP9/AO9*100,1)</f>
        <v>77</v>
      </c>
      <c r="AR9" s="13">
        <f t="shared" ref="AR9:AR27" si="18">AP9-AO9</f>
        <v>-1587</v>
      </c>
      <c r="AS9" s="91">
        <f>SUM(AS10:AS27)</f>
        <v>31203</v>
      </c>
      <c r="AT9" s="91">
        <f>SUM(AT10:AT27)</f>
        <v>21298</v>
      </c>
      <c r="AU9" s="92">
        <f t="shared" ref="AU9:AU27" si="19">ROUND(AT9/AS9*100,1)</f>
        <v>68.3</v>
      </c>
      <c r="AV9" s="91">
        <f t="shared" ref="AV9:AV27" si="20">AT9-AS9</f>
        <v>-9905</v>
      </c>
      <c r="AW9" s="91">
        <f>SUM(AW10:AW27)</f>
        <v>7997</v>
      </c>
      <c r="AX9" s="91">
        <f>SUM(AX10:AX27)</f>
        <v>12942</v>
      </c>
      <c r="AY9" s="92">
        <f t="shared" ref="AY9:AY27" si="21">AX9/AW9*100</f>
        <v>161.83568838314369</v>
      </c>
      <c r="AZ9" s="91">
        <f t="shared" ref="AZ9:AZ27" si="22">AX9-AW9</f>
        <v>4945</v>
      </c>
      <c r="BA9" s="91">
        <f>SUM(BA10:BA27)</f>
        <v>6655</v>
      </c>
      <c r="BB9" s="91">
        <f>SUM(BB10:BB27)</f>
        <v>11146</v>
      </c>
      <c r="BC9" s="92">
        <f>BB9/BA9*100</f>
        <v>167.48309541697972</v>
      </c>
      <c r="BD9" s="91">
        <f t="shared" ref="BD9:BD27" si="23">BB9-BA9</f>
        <v>4491</v>
      </c>
      <c r="BE9" s="145">
        <v>2846</v>
      </c>
      <c r="BF9" s="132">
        <v>3183.3</v>
      </c>
      <c r="BG9" s="115">
        <f>BF9/BE9*100</f>
        <v>111.85172171468729</v>
      </c>
      <c r="BH9" s="91">
        <f>SUM(BH10:BH27)</f>
        <v>4442</v>
      </c>
      <c r="BI9" s="91">
        <f>SUM(BI10:BI27)</f>
        <v>2511</v>
      </c>
      <c r="BJ9" s="92">
        <f t="shared" ref="BJ9:BJ27" si="24">BI9/BH9*100</f>
        <v>56.528590724898699</v>
      </c>
      <c r="BK9" s="91">
        <f t="shared" ref="BK9:BK27" si="25">BI9-BH9</f>
        <v>-1931</v>
      </c>
      <c r="BL9" s="91">
        <f>SUM(BL10:BL27)</f>
        <v>0</v>
      </c>
      <c r="BM9" s="91">
        <v>6014</v>
      </c>
      <c r="BN9" s="91">
        <v>6565.57</v>
      </c>
      <c r="BO9" s="129">
        <f>ROUND(BN9/BM9*100,1)</f>
        <v>109.2</v>
      </c>
      <c r="BP9" s="91">
        <f>BN9-BM9</f>
        <v>551.56999999999971</v>
      </c>
      <c r="BQ9" s="121"/>
      <c r="BR9" s="121"/>
      <c r="BS9" s="121"/>
    </row>
    <row r="10" spans="1:71" s="101" customFormat="1" ht="16.5" customHeight="1" x14ac:dyDescent="0.25">
      <c r="A10" s="103" t="s">
        <v>118</v>
      </c>
      <c r="B10" s="15">
        <v>1268</v>
      </c>
      <c r="C10" s="56">
        <v>1392</v>
      </c>
      <c r="D10" s="11">
        <f t="shared" si="0"/>
        <v>109.77917981072555</v>
      </c>
      <c r="E10" s="10">
        <f t="shared" si="1"/>
        <v>124</v>
      </c>
      <c r="F10" s="15">
        <v>786</v>
      </c>
      <c r="G10" s="15">
        <v>871</v>
      </c>
      <c r="H10" s="11">
        <f t="shared" si="2"/>
        <v>110.81424936386767</v>
      </c>
      <c r="I10" s="10">
        <f t="shared" si="3"/>
        <v>85</v>
      </c>
      <c r="J10" s="15">
        <v>850</v>
      </c>
      <c r="K10" s="15">
        <v>608</v>
      </c>
      <c r="L10" s="11">
        <f t="shared" si="4"/>
        <v>71.529411764705884</v>
      </c>
      <c r="M10" s="10">
        <f t="shared" si="5"/>
        <v>-242</v>
      </c>
      <c r="N10" s="15">
        <v>373</v>
      </c>
      <c r="O10" s="15">
        <v>177</v>
      </c>
      <c r="P10" s="12">
        <f t="shared" si="6"/>
        <v>47.453083109919568</v>
      </c>
      <c r="Q10" s="102">
        <f t="shared" si="7"/>
        <v>-196</v>
      </c>
      <c r="R10" s="11">
        <v>43.9</v>
      </c>
      <c r="S10" s="11">
        <v>29.1</v>
      </c>
      <c r="T10" s="12">
        <f t="shared" ref="T10:T27" si="26">S10-R10</f>
        <v>-14.799999999999997</v>
      </c>
      <c r="U10" s="15">
        <v>186</v>
      </c>
      <c r="V10" s="15">
        <v>179</v>
      </c>
      <c r="W10" s="12">
        <f t="shared" si="8"/>
        <v>96.236559139784944</v>
      </c>
      <c r="X10" s="10">
        <f t="shared" si="9"/>
        <v>-7</v>
      </c>
      <c r="Y10" s="15">
        <v>3922</v>
      </c>
      <c r="Z10" s="130">
        <v>1965</v>
      </c>
      <c r="AA10" s="11">
        <f t="shared" si="10"/>
        <v>50.101988781234063</v>
      </c>
      <c r="AB10" s="10">
        <f t="shared" si="11"/>
        <v>-1957</v>
      </c>
      <c r="AC10" s="15">
        <v>1233</v>
      </c>
      <c r="AD10" s="130">
        <v>1331</v>
      </c>
      <c r="AE10" s="11">
        <f t="shared" si="12"/>
        <v>107.94809407948094</v>
      </c>
      <c r="AF10" s="10">
        <f t="shared" si="13"/>
        <v>98</v>
      </c>
      <c r="AG10" s="15">
        <v>1573</v>
      </c>
      <c r="AH10" s="130">
        <v>243</v>
      </c>
      <c r="AI10" s="11">
        <f t="shared" si="14"/>
        <v>15.448188175460903</v>
      </c>
      <c r="AJ10" s="10">
        <f t="shared" si="15"/>
        <v>-1330</v>
      </c>
      <c r="AK10" s="15">
        <v>349</v>
      </c>
      <c r="AL10" s="15">
        <v>126</v>
      </c>
      <c r="AM10" s="12">
        <f t="shared" si="16"/>
        <v>36.103151862464181</v>
      </c>
      <c r="AN10" s="10">
        <f t="shared" si="17"/>
        <v>-223</v>
      </c>
      <c r="AO10" s="16">
        <v>263</v>
      </c>
      <c r="AP10" s="16">
        <v>246</v>
      </c>
      <c r="AQ10" s="14">
        <f t="shared" ref="AQ10:AQ27" si="27">ROUND(AP10/AO10*100,1)</f>
        <v>93.5</v>
      </c>
      <c r="AR10" s="13">
        <f t="shared" si="18"/>
        <v>-17</v>
      </c>
      <c r="AS10" s="125">
        <v>902</v>
      </c>
      <c r="AT10" s="15">
        <v>648</v>
      </c>
      <c r="AU10" s="92">
        <f t="shared" si="19"/>
        <v>71.8</v>
      </c>
      <c r="AV10" s="91">
        <f t="shared" si="20"/>
        <v>-254</v>
      </c>
      <c r="AW10" s="15">
        <v>452</v>
      </c>
      <c r="AX10" s="15">
        <v>539</v>
      </c>
      <c r="AY10" s="92">
        <f t="shared" si="21"/>
        <v>119.24778761061947</v>
      </c>
      <c r="AZ10" s="91">
        <f t="shared" si="22"/>
        <v>87</v>
      </c>
      <c r="BA10" s="15">
        <v>404</v>
      </c>
      <c r="BB10" s="15">
        <v>501</v>
      </c>
      <c r="BC10" s="92">
        <f t="shared" ref="BC10:BC27" si="28">BB10/BA10*100</f>
        <v>124.00990099009901</v>
      </c>
      <c r="BD10" s="91">
        <f t="shared" si="23"/>
        <v>97</v>
      </c>
      <c r="BE10" s="114">
        <v>2488.5529157667388</v>
      </c>
      <c r="BF10" s="114">
        <v>2894.6164199192463</v>
      </c>
      <c r="BG10" s="115">
        <f>BF10/BE10*100</f>
        <v>116.31725415922678</v>
      </c>
      <c r="BH10" s="90">
        <v>41</v>
      </c>
      <c r="BI10" s="90">
        <v>35</v>
      </c>
      <c r="BJ10" s="92">
        <f t="shared" si="24"/>
        <v>85.365853658536579</v>
      </c>
      <c r="BK10" s="91">
        <f t="shared" si="25"/>
        <v>-6</v>
      </c>
      <c r="BL10" s="91"/>
      <c r="BM10" s="90">
        <v>6867.71</v>
      </c>
      <c r="BN10" s="90">
        <v>6380.86</v>
      </c>
      <c r="BO10" s="129">
        <f t="shared" ref="BO10:BO27" si="29">ROUND(BN10/BM10*100,1)</f>
        <v>92.9</v>
      </c>
      <c r="BP10" s="91">
        <f t="shared" ref="BP10:BP27" si="30">BN10-BM10</f>
        <v>-486.85000000000036</v>
      </c>
      <c r="BQ10" s="121"/>
      <c r="BR10" s="121"/>
      <c r="BS10" s="121"/>
    </row>
    <row r="11" spans="1:71" s="101" customFormat="1" ht="16.5" customHeight="1" x14ac:dyDescent="0.25">
      <c r="A11" s="104" t="s">
        <v>119</v>
      </c>
      <c r="B11" s="15">
        <v>585</v>
      </c>
      <c r="C11" s="56">
        <v>546</v>
      </c>
      <c r="D11" s="94">
        <f t="shared" si="0"/>
        <v>93.333333333333329</v>
      </c>
      <c r="E11" s="93">
        <f t="shared" si="1"/>
        <v>-39</v>
      </c>
      <c r="F11" s="15">
        <v>305</v>
      </c>
      <c r="G11" s="15">
        <v>358</v>
      </c>
      <c r="H11" s="94">
        <f t="shared" si="2"/>
        <v>117.37704918032787</v>
      </c>
      <c r="I11" s="93">
        <f t="shared" si="3"/>
        <v>53</v>
      </c>
      <c r="J11" s="15">
        <v>443</v>
      </c>
      <c r="K11" s="15">
        <v>304</v>
      </c>
      <c r="L11" s="94">
        <f t="shared" si="4"/>
        <v>68.623024830699777</v>
      </c>
      <c r="M11" s="93">
        <f t="shared" si="5"/>
        <v>-139</v>
      </c>
      <c r="N11" s="15">
        <v>270</v>
      </c>
      <c r="O11" s="15">
        <v>159</v>
      </c>
      <c r="P11" s="95">
        <f t="shared" si="6"/>
        <v>58.888888888888893</v>
      </c>
      <c r="Q11" s="100">
        <f t="shared" si="7"/>
        <v>-111</v>
      </c>
      <c r="R11" s="11">
        <v>60.9</v>
      </c>
      <c r="S11" s="11">
        <v>52.3</v>
      </c>
      <c r="T11" s="95">
        <f t="shared" si="26"/>
        <v>-8.6000000000000014</v>
      </c>
      <c r="U11" s="15">
        <v>145</v>
      </c>
      <c r="V11" s="15">
        <v>101</v>
      </c>
      <c r="W11" s="95">
        <f t="shared" si="8"/>
        <v>69.655172413793096</v>
      </c>
      <c r="X11" s="93">
        <f t="shared" si="9"/>
        <v>-44</v>
      </c>
      <c r="Y11" s="99">
        <v>2733</v>
      </c>
      <c r="Z11" s="126">
        <v>920</v>
      </c>
      <c r="AA11" s="94">
        <f t="shared" si="10"/>
        <v>33.66264178558361</v>
      </c>
      <c r="AB11" s="93">
        <f t="shared" si="11"/>
        <v>-1813</v>
      </c>
      <c r="AC11" s="99">
        <v>578</v>
      </c>
      <c r="AD11" s="126">
        <v>539</v>
      </c>
      <c r="AE11" s="94">
        <f t="shared" si="12"/>
        <v>93.252595155709344</v>
      </c>
      <c r="AF11" s="93">
        <f t="shared" si="13"/>
        <v>-39</v>
      </c>
      <c r="AG11" s="99">
        <v>1247</v>
      </c>
      <c r="AH11" s="126">
        <v>60</v>
      </c>
      <c r="AI11" s="94">
        <f t="shared" si="14"/>
        <v>4.8115477145148358</v>
      </c>
      <c r="AJ11" s="93">
        <f t="shared" si="15"/>
        <v>-1187</v>
      </c>
      <c r="AK11" s="15">
        <v>147</v>
      </c>
      <c r="AL11" s="15">
        <v>112</v>
      </c>
      <c r="AM11" s="95">
        <f t="shared" si="16"/>
        <v>76.19047619047619</v>
      </c>
      <c r="AN11" s="93">
        <f t="shared" si="17"/>
        <v>-35</v>
      </c>
      <c r="AO11" s="16">
        <v>134</v>
      </c>
      <c r="AP11" s="16">
        <v>120</v>
      </c>
      <c r="AQ11" s="97">
        <f t="shared" si="27"/>
        <v>89.6</v>
      </c>
      <c r="AR11" s="96">
        <f t="shared" si="18"/>
        <v>-14</v>
      </c>
      <c r="AS11" s="125">
        <v>451</v>
      </c>
      <c r="AT11" s="15">
        <v>320</v>
      </c>
      <c r="AU11" s="88">
        <f t="shared" si="19"/>
        <v>71</v>
      </c>
      <c r="AV11" s="86">
        <f t="shared" si="20"/>
        <v>-131</v>
      </c>
      <c r="AW11" s="15">
        <v>246</v>
      </c>
      <c r="AX11" s="15">
        <v>225</v>
      </c>
      <c r="AY11" s="88">
        <f t="shared" si="21"/>
        <v>91.463414634146346</v>
      </c>
      <c r="AZ11" s="86">
        <f t="shared" si="22"/>
        <v>-21</v>
      </c>
      <c r="BA11" s="15">
        <v>212</v>
      </c>
      <c r="BB11" s="15">
        <v>199</v>
      </c>
      <c r="BC11" s="88">
        <f t="shared" si="28"/>
        <v>93.867924528301884</v>
      </c>
      <c r="BD11" s="86">
        <f t="shared" si="23"/>
        <v>-13</v>
      </c>
      <c r="BE11" s="114">
        <v>2660.3524229074892</v>
      </c>
      <c r="BF11" s="114">
        <v>2645.5696202531644</v>
      </c>
      <c r="BG11" s="115">
        <f t="shared" ref="BG11:BG27" si="31">BF11/BE11*100</f>
        <v>99.444329160037796</v>
      </c>
      <c r="BH11" s="89">
        <v>54</v>
      </c>
      <c r="BI11" s="89">
        <v>22</v>
      </c>
      <c r="BJ11" s="92">
        <f t="shared" si="24"/>
        <v>40.74074074074074</v>
      </c>
      <c r="BK11" s="91">
        <f t="shared" si="25"/>
        <v>-32</v>
      </c>
      <c r="BL11" s="86"/>
      <c r="BM11" s="90">
        <v>5057.9799999999996</v>
      </c>
      <c r="BN11" s="90">
        <v>5686.36</v>
      </c>
      <c r="BO11" s="87">
        <f t="shared" si="29"/>
        <v>112.4</v>
      </c>
      <c r="BP11" s="86">
        <f t="shared" si="30"/>
        <v>628.38000000000011</v>
      </c>
      <c r="BQ11" s="121"/>
      <c r="BR11" s="121"/>
      <c r="BS11" s="121"/>
    </row>
    <row r="12" spans="1:71" s="101" customFormat="1" ht="16.5" customHeight="1" x14ac:dyDescent="0.25">
      <c r="A12" s="103" t="s">
        <v>120</v>
      </c>
      <c r="B12" s="15">
        <v>482</v>
      </c>
      <c r="C12" s="56">
        <v>585</v>
      </c>
      <c r="D12" s="94">
        <f t="shared" si="0"/>
        <v>121.36929460580912</v>
      </c>
      <c r="E12" s="93">
        <f t="shared" si="1"/>
        <v>103</v>
      </c>
      <c r="F12" s="15">
        <v>326</v>
      </c>
      <c r="G12" s="15">
        <v>446</v>
      </c>
      <c r="H12" s="94">
        <f t="shared" si="2"/>
        <v>136.80981595092027</v>
      </c>
      <c r="I12" s="93">
        <f t="shared" si="3"/>
        <v>120</v>
      </c>
      <c r="J12" s="15">
        <v>459</v>
      </c>
      <c r="K12" s="15">
        <v>399</v>
      </c>
      <c r="L12" s="11">
        <f t="shared" si="4"/>
        <v>86.928104575163403</v>
      </c>
      <c r="M12" s="10">
        <f t="shared" si="5"/>
        <v>-60</v>
      </c>
      <c r="N12" s="15">
        <v>282</v>
      </c>
      <c r="O12" s="15">
        <v>249</v>
      </c>
      <c r="P12" s="12">
        <f t="shared" si="6"/>
        <v>88.297872340425528</v>
      </c>
      <c r="Q12" s="102">
        <f t="shared" si="7"/>
        <v>-33</v>
      </c>
      <c r="R12" s="11">
        <v>61.4</v>
      </c>
      <c r="S12" s="11">
        <v>62.4</v>
      </c>
      <c r="T12" s="95">
        <f t="shared" si="26"/>
        <v>1</v>
      </c>
      <c r="U12" s="15">
        <v>92</v>
      </c>
      <c r="V12" s="15">
        <v>92</v>
      </c>
      <c r="W12" s="12">
        <f t="shared" si="8"/>
        <v>100</v>
      </c>
      <c r="X12" s="10">
        <f t="shared" si="9"/>
        <v>0</v>
      </c>
      <c r="Y12" s="15">
        <v>3372</v>
      </c>
      <c r="Z12" s="126">
        <v>1248</v>
      </c>
      <c r="AA12" s="11">
        <f t="shared" si="10"/>
        <v>37.010676156583628</v>
      </c>
      <c r="AB12" s="10">
        <f t="shared" si="11"/>
        <v>-2124</v>
      </c>
      <c r="AC12" s="15">
        <v>476</v>
      </c>
      <c r="AD12" s="126">
        <v>558</v>
      </c>
      <c r="AE12" s="11">
        <f t="shared" si="12"/>
        <v>117.22689075630252</v>
      </c>
      <c r="AF12" s="10">
        <f t="shared" si="13"/>
        <v>82</v>
      </c>
      <c r="AG12" s="15">
        <v>1720</v>
      </c>
      <c r="AH12" s="126">
        <v>97</v>
      </c>
      <c r="AI12" s="11">
        <f t="shared" si="14"/>
        <v>5.6395348837209296</v>
      </c>
      <c r="AJ12" s="10">
        <f t="shared" si="15"/>
        <v>-1623</v>
      </c>
      <c r="AK12" s="15">
        <v>132</v>
      </c>
      <c r="AL12" s="15">
        <v>37</v>
      </c>
      <c r="AM12" s="12">
        <f t="shared" si="16"/>
        <v>28.030303030303028</v>
      </c>
      <c r="AN12" s="10">
        <f t="shared" si="17"/>
        <v>-95</v>
      </c>
      <c r="AO12" s="16">
        <v>202</v>
      </c>
      <c r="AP12" s="16">
        <v>188</v>
      </c>
      <c r="AQ12" s="14">
        <f t="shared" si="27"/>
        <v>93.1</v>
      </c>
      <c r="AR12" s="13">
        <f t="shared" si="18"/>
        <v>-14</v>
      </c>
      <c r="AS12" s="125">
        <v>575</v>
      </c>
      <c r="AT12" s="15">
        <v>485</v>
      </c>
      <c r="AU12" s="92">
        <f t="shared" si="19"/>
        <v>84.3</v>
      </c>
      <c r="AV12" s="91">
        <f t="shared" si="20"/>
        <v>-90</v>
      </c>
      <c r="AW12" s="15">
        <v>168</v>
      </c>
      <c r="AX12" s="15">
        <v>257</v>
      </c>
      <c r="AY12" s="92">
        <f t="shared" si="21"/>
        <v>152.97619047619045</v>
      </c>
      <c r="AZ12" s="91">
        <f t="shared" si="22"/>
        <v>89</v>
      </c>
      <c r="BA12" s="15">
        <v>145</v>
      </c>
      <c r="BB12" s="15">
        <v>230</v>
      </c>
      <c r="BC12" s="92">
        <f t="shared" si="28"/>
        <v>158.62068965517241</v>
      </c>
      <c r="BD12" s="91">
        <f t="shared" si="23"/>
        <v>85</v>
      </c>
      <c r="BE12" s="114">
        <v>2701.1363636363635</v>
      </c>
      <c r="BF12" s="114">
        <v>2788</v>
      </c>
      <c r="BG12" s="115">
        <f t="shared" si="31"/>
        <v>103.21581825830879</v>
      </c>
      <c r="BH12" s="90">
        <v>48</v>
      </c>
      <c r="BI12" s="90">
        <v>58</v>
      </c>
      <c r="BJ12" s="92">
        <f t="shared" si="24"/>
        <v>120.83333333333333</v>
      </c>
      <c r="BK12" s="91">
        <f t="shared" si="25"/>
        <v>10</v>
      </c>
      <c r="BL12" s="86"/>
      <c r="BM12" s="90">
        <v>5135.16</v>
      </c>
      <c r="BN12" s="90">
        <v>5415.79</v>
      </c>
      <c r="BO12" s="87">
        <f t="shared" si="29"/>
        <v>105.5</v>
      </c>
      <c r="BP12" s="86">
        <f t="shared" si="30"/>
        <v>280.63000000000011</v>
      </c>
      <c r="BQ12" s="121"/>
      <c r="BR12" s="121"/>
      <c r="BS12" s="121"/>
    </row>
    <row r="13" spans="1:71" s="98" customFormat="1" ht="16.5" customHeight="1" x14ac:dyDescent="0.25">
      <c r="A13" s="103" t="s">
        <v>121</v>
      </c>
      <c r="B13" s="15">
        <v>1185</v>
      </c>
      <c r="C13" s="56">
        <v>1516</v>
      </c>
      <c r="D13" s="94">
        <f t="shared" si="0"/>
        <v>127.9324894514768</v>
      </c>
      <c r="E13" s="93">
        <f t="shared" si="1"/>
        <v>331</v>
      </c>
      <c r="F13" s="15">
        <v>718</v>
      </c>
      <c r="G13" s="15">
        <v>1079</v>
      </c>
      <c r="H13" s="94">
        <f t="shared" si="2"/>
        <v>150.27855153203342</v>
      </c>
      <c r="I13" s="93">
        <f t="shared" si="3"/>
        <v>361</v>
      </c>
      <c r="J13" s="15">
        <v>1034</v>
      </c>
      <c r="K13" s="15">
        <v>900</v>
      </c>
      <c r="L13" s="11">
        <f t="shared" si="4"/>
        <v>87.040618955512571</v>
      </c>
      <c r="M13" s="10">
        <f t="shared" si="5"/>
        <v>-134</v>
      </c>
      <c r="N13" s="15">
        <v>656</v>
      </c>
      <c r="O13" s="15">
        <v>524</v>
      </c>
      <c r="P13" s="12">
        <f t="shared" si="6"/>
        <v>79.878048780487802</v>
      </c>
      <c r="Q13" s="102">
        <f t="shared" si="7"/>
        <v>-132</v>
      </c>
      <c r="R13" s="11">
        <v>63.4</v>
      </c>
      <c r="S13" s="11">
        <v>58.2</v>
      </c>
      <c r="T13" s="95">
        <f t="shared" si="26"/>
        <v>-5.1999999999999957</v>
      </c>
      <c r="U13" s="15">
        <v>188</v>
      </c>
      <c r="V13" s="15">
        <v>133</v>
      </c>
      <c r="W13" s="12">
        <f t="shared" si="8"/>
        <v>70.744680851063833</v>
      </c>
      <c r="X13" s="10">
        <f t="shared" si="9"/>
        <v>-55</v>
      </c>
      <c r="Y13" s="15">
        <v>4969</v>
      </c>
      <c r="Z13" s="126">
        <v>2181</v>
      </c>
      <c r="AA13" s="11">
        <f t="shared" si="10"/>
        <v>43.892131213523847</v>
      </c>
      <c r="AB13" s="10">
        <f t="shared" si="11"/>
        <v>-2788</v>
      </c>
      <c r="AC13" s="15">
        <v>1116</v>
      </c>
      <c r="AD13" s="126">
        <v>1450</v>
      </c>
      <c r="AE13" s="11">
        <f t="shared" si="12"/>
        <v>129.92831541218638</v>
      </c>
      <c r="AF13" s="10">
        <f t="shared" si="13"/>
        <v>334</v>
      </c>
      <c r="AG13" s="15">
        <v>2083</v>
      </c>
      <c r="AH13" s="126">
        <v>45</v>
      </c>
      <c r="AI13" s="11">
        <f t="shared" si="14"/>
        <v>2.160345655304849</v>
      </c>
      <c r="AJ13" s="10">
        <f t="shared" si="15"/>
        <v>-2038</v>
      </c>
      <c r="AK13" s="15">
        <v>282</v>
      </c>
      <c r="AL13" s="15">
        <v>268</v>
      </c>
      <c r="AM13" s="12">
        <f t="shared" si="16"/>
        <v>95.035460992907801</v>
      </c>
      <c r="AN13" s="10">
        <f t="shared" si="17"/>
        <v>-14</v>
      </c>
      <c r="AO13" s="16">
        <v>406</v>
      </c>
      <c r="AP13" s="16">
        <v>335</v>
      </c>
      <c r="AQ13" s="14">
        <f t="shared" si="27"/>
        <v>82.5</v>
      </c>
      <c r="AR13" s="13">
        <f t="shared" si="18"/>
        <v>-71</v>
      </c>
      <c r="AS13" s="125">
        <v>1080</v>
      </c>
      <c r="AT13" s="15">
        <v>1023</v>
      </c>
      <c r="AU13" s="92">
        <f t="shared" si="19"/>
        <v>94.7</v>
      </c>
      <c r="AV13" s="91">
        <f t="shared" si="20"/>
        <v>-57</v>
      </c>
      <c r="AW13" s="15">
        <v>428</v>
      </c>
      <c r="AX13" s="15">
        <v>599</v>
      </c>
      <c r="AY13" s="92">
        <f t="shared" si="21"/>
        <v>139.95327102803739</v>
      </c>
      <c r="AZ13" s="91">
        <f t="shared" si="22"/>
        <v>171</v>
      </c>
      <c r="BA13" s="15">
        <v>373</v>
      </c>
      <c r="BB13" s="15">
        <v>525</v>
      </c>
      <c r="BC13" s="92">
        <f t="shared" si="28"/>
        <v>140.75067024128685</v>
      </c>
      <c r="BD13" s="91">
        <f t="shared" si="23"/>
        <v>152</v>
      </c>
      <c r="BE13" s="114">
        <v>2708.3129584352077</v>
      </c>
      <c r="BF13" s="114">
        <v>3202.6615969581749</v>
      </c>
      <c r="BG13" s="115">
        <f t="shared" si="31"/>
        <v>118.25301012511453</v>
      </c>
      <c r="BH13" s="90">
        <v>65</v>
      </c>
      <c r="BI13" s="90">
        <v>89</v>
      </c>
      <c r="BJ13" s="92">
        <f t="shared" si="24"/>
        <v>136.92307692307693</v>
      </c>
      <c r="BK13" s="91">
        <f t="shared" si="25"/>
        <v>24</v>
      </c>
      <c r="BL13" s="86"/>
      <c r="BM13" s="90">
        <v>5369.86</v>
      </c>
      <c r="BN13" s="90">
        <v>7602.89</v>
      </c>
      <c r="BO13" s="87">
        <f t="shared" si="29"/>
        <v>141.6</v>
      </c>
      <c r="BP13" s="86">
        <f t="shared" si="30"/>
        <v>2233.0300000000007</v>
      </c>
      <c r="BQ13" s="121"/>
      <c r="BR13" s="121"/>
      <c r="BS13" s="121"/>
    </row>
    <row r="14" spans="1:71" s="101" customFormat="1" ht="16.5" customHeight="1" x14ac:dyDescent="0.25">
      <c r="A14" s="103" t="s">
        <v>122</v>
      </c>
      <c r="B14" s="15">
        <v>448</v>
      </c>
      <c r="C14" s="56">
        <v>553</v>
      </c>
      <c r="D14" s="94">
        <f t="shared" si="0"/>
        <v>123.4375</v>
      </c>
      <c r="E14" s="93">
        <f t="shared" si="1"/>
        <v>105</v>
      </c>
      <c r="F14" s="15">
        <v>264</v>
      </c>
      <c r="G14" s="15">
        <v>345</v>
      </c>
      <c r="H14" s="94">
        <f t="shared" si="2"/>
        <v>130.68181818181819</v>
      </c>
      <c r="I14" s="93">
        <f t="shared" si="3"/>
        <v>81</v>
      </c>
      <c r="J14" s="15">
        <v>450</v>
      </c>
      <c r="K14" s="15">
        <v>266</v>
      </c>
      <c r="L14" s="11">
        <f t="shared" si="4"/>
        <v>59.111111111111114</v>
      </c>
      <c r="M14" s="10">
        <f t="shared" si="5"/>
        <v>-184</v>
      </c>
      <c r="N14" s="15">
        <v>247</v>
      </c>
      <c r="O14" s="15">
        <v>107</v>
      </c>
      <c r="P14" s="12">
        <f t="shared" si="6"/>
        <v>43.319838056680162</v>
      </c>
      <c r="Q14" s="102">
        <f t="shared" si="7"/>
        <v>-140</v>
      </c>
      <c r="R14" s="11">
        <v>54.9</v>
      </c>
      <c r="S14" s="11">
        <v>40.200000000000003</v>
      </c>
      <c r="T14" s="95">
        <f t="shared" si="26"/>
        <v>-14.699999999999996</v>
      </c>
      <c r="U14" s="15">
        <v>85</v>
      </c>
      <c r="V14" s="15">
        <v>62</v>
      </c>
      <c r="W14" s="12">
        <f t="shared" si="8"/>
        <v>72.941176470588232</v>
      </c>
      <c r="X14" s="10">
        <f t="shared" si="9"/>
        <v>-23</v>
      </c>
      <c r="Y14" s="15">
        <v>1950</v>
      </c>
      <c r="Z14" s="126">
        <v>864</v>
      </c>
      <c r="AA14" s="11">
        <f t="shared" si="10"/>
        <v>44.307692307692307</v>
      </c>
      <c r="AB14" s="10">
        <f t="shared" si="11"/>
        <v>-1086</v>
      </c>
      <c r="AC14" s="15">
        <v>444</v>
      </c>
      <c r="AD14" s="126">
        <v>536</v>
      </c>
      <c r="AE14" s="11">
        <f t="shared" si="12"/>
        <v>120.72072072072073</v>
      </c>
      <c r="AF14" s="10">
        <f t="shared" si="13"/>
        <v>92</v>
      </c>
      <c r="AG14" s="15">
        <v>441</v>
      </c>
      <c r="AH14" s="126">
        <v>25</v>
      </c>
      <c r="AI14" s="11">
        <f t="shared" si="14"/>
        <v>5.6689342403628125</v>
      </c>
      <c r="AJ14" s="10">
        <f t="shared" si="15"/>
        <v>-416</v>
      </c>
      <c r="AK14" s="15">
        <v>214</v>
      </c>
      <c r="AL14" s="15">
        <v>170</v>
      </c>
      <c r="AM14" s="12">
        <f t="shared" si="16"/>
        <v>79.43925233644859</v>
      </c>
      <c r="AN14" s="10">
        <f t="shared" si="17"/>
        <v>-44</v>
      </c>
      <c r="AO14" s="16">
        <v>146</v>
      </c>
      <c r="AP14" s="16">
        <v>115</v>
      </c>
      <c r="AQ14" s="14">
        <f t="shared" si="27"/>
        <v>78.8</v>
      </c>
      <c r="AR14" s="13">
        <f t="shared" si="18"/>
        <v>-31</v>
      </c>
      <c r="AS14" s="125">
        <v>503</v>
      </c>
      <c r="AT14" s="15">
        <v>333</v>
      </c>
      <c r="AU14" s="92">
        <f t="shared" si="19"/>
        <v>66.2</v>
      </c>
      <c r="AV14" s="91">
        <f t="shared" si="20"/>
        <v>-170</v>
      </c>
      <c r="AW14" s="15">
        <v>165</v>
      </c>
      <c r="AX14" s="15">
        <v>222</v>
      </c>
      <c r="AY14" s="92">
        <f t="shared" si="21"/>
        <v>134.54545454545453</v>
      </c>
      <c r="AZ14" s="91">
        <f t="shared" si="22"/>
        <v>57</v>
      </c>
      <c r="BA14" s="15">
        <v>142</v>
      </c>
      <c r="BB14" s="15">
        <v>207</v>
      </c>
      <c r="BC14" s="92">
        <f t="shared" si="28"/>
        <v>145.77464788732394</v>
      </c>
      <c r="BD14" s="91">
        <f t="shared" si="23"/>
        <v>65</v>
      </c>
      <c r="BE14" s="114">
        <v>2451.5723270440253</v>
      </c>
      <c r="BF14" s="114">
        <v>3036.0389610389611</v>
      </c>
      <c r="BG14" s="115">
        <f t="shared" si="31"/>
        <v>123.8404809659299</v>
      </c>
      <c r="BH14" s="90">
        <v>72</v>
      </c>
      <c r="BI14" s="90">
        <v>44</v>
      </c>
      <c r="BJ14" s="92">
        <f t="shared" si="24"/>
        <v>61.111111111111114</v>
      </c>
      <c r="BK14" s="91">
        <f t="shared" si="25"/>
        <v>-28</v>
      </c>
      <c r="BL14" s="86"/>
      <c r="BM14" s="90">
        <v>5966.61</v>
      </c>
      <c r="BN14" s="90">
        <v>6513.64</v>
      </c>
      <c r="BO14" s="87">
        <f t="shared" si="29"/>
        <v>109.2</v>
      </c>
      <c r="BP14" s="86">
        <f t="shared" si="30"/>
        <v>547.03000000000065</v>
      </c>
      <c r="BQ14" s="121"/>
      <c r="BR14" s="121"/>
      <c r="BS14" s="121"/>
    </row>
    <row r="15" spans="1:71" s="101" customFormat="1" ht="16.5" customHeight="1" x14ac:dyDescent="0.25">
      <c r="A15" s="103" t="s">
        <v>123</v>
      </c>
      <c r="B15" s="15">
        <v>673</v>
      </c>
      <c r="C15" s="56">
        <v>1300</v>
      </c>
      <c r="D15" s="94">
        <f t="shared" si="0"/>
        <v>193.16493313521545</v>
      </c>
      <c r="E15" s="93">
        <f t="shared" si="1"/>
        <v>627</v>
      </c>
      <c r="F15" s="15">
        <v>428</v>
      </c>
      <c r="G15" s="15">
        <v>915</v>
      </c>
      <c r="H15" s="94">
        <f t="shared" si="2"/>
        <v>213.78504672897196</v>
      </c>
      <c r="I15" s="93">
        <f t="shared" si="3"/>
        <v>487</v>
      </c>
      <c r="J15" s="15">
        <v>1112</v>
      </c>
      <c r="K15" s="15">
        <v>655</v>
      </c>
      <c r="L15" s="11">
        <f t="shared" si="4"/>
        <v>58.902877697841724</v>
      </c>
      <c r="M15" s="10">
        <f t="shared" si="5"/>
        <v>-457</v>
      </c>
      <c r="N15" s="15">
        <v>877</v>
      </c>
      <c r="O15" s="15">
        <v>349</v>
      </c>
      <c r="P15" s="12">
        <f t="shared" si="6"/>
        <v>39.794754846066134</v>
      </c>
      <c r="Q15" s="102">
        <f t="shared" si="7"/>
        <v>-528</v>
      </c>
      <c r="R15" s="11">
        <v>78.900000000000006</v>
      </c>
      <c r="S15" s="11">
        <v>53.3</v>
      </c>
      <c r="T15" s="95">
        <f t="shared" si="26"/>
        <v>-25.600000000000009</v>
      </c>
      <c r="U15" s="15">
        <v>83</v>
      </c>
      <c r="V15" s="15">
        <v>98</v>
      </c>
      <c r="W15" s="12">
        <f t="shared" si="8"/>
        <v>118.07228915662651</v>
      </c>
      <c r="X15" s="10">
        <f t="shared" si="9"/>
        <v>15</v>
      </c>
      <c r="Y15" s="15">
        <v>6075</v>
      </c>
      <c r="Z15" s="126">
        <v>2010</v>
      </c>
      <c r="AA15" s="11">
        <f t="shared" si="10"/>
        <v>33.086419753086425</v>
      </c>
      <c r="AB15" s="10">
        <f t="shared" si="11"/>
        <v>-4065</v>
      </c>
      <c r="AC15" s="15">
        <v>662</v>
      </c>
      <c r="AD15" s="126">
        <v>1199</v>
      </c>
      <c r="AE15" s="11">
        <f t="shared" si="12"/>
        <v>181.1178247734139</v>
      </c>
      <c r="AF15" s="10">
        <f t="shared" si="13"/>
        <v>537</v>
      </c>
      <c r="AG15" s="15">
        <v>2226</v>
      </c>
      <c r="AH15" s="126">
        <v>129</v>
      </c>
      <c r="AI15" s="11">
        <f t="shared" si="14"/>
        <v>5.7951482479784362</v>
      </c>
      <c r="AJ15" s="10">
        <f t="shared" si="15"/>
        <v>-2097</v>
      </c>
      <c r="AK15" s="15">
        <v>128</v>
      </c>
      <c r="AL15" s="15">
        <v>112</v>
      </c>
      <c r="AM15" s="12">
        <f t="shared" si="16"/>
        <v>87.5</v>
      </c>
      <c r="AN15" s="10">
        <f t="shared" si="17"/>
        <v>-16</v>
      </c>
      <c r="AO15" s="16">
        <v>368</v>
      </c>
      <c r="AP15" s="16">
        <v>300</v>
      </c>
      <c r="AQ15" s="14">
        <f t="shared" si="27"/>
        <v>81.5</v>
      </c>
      <c r="AR15" s="13">
        <f t="shared" si="18"/>
        <v>-68</v>
      </c>
      <c r="AS15" s="125">
        <v>1905</v>
      </c>
      <c r="AT15" s="15">
        <v>932</v>
      </c>
      <c r="AU15" s="92">
        <f t="shared" si="19"/>
        <v>48.9</v>
      </c>
      <c r="AV15" s="91">
        <f t="shared" si="20"/>
        <v>-973</v>
      </c>
      <c r="AW15" s="15">
        <v>307</v>
      </c>
      <c r="AX15" s="15">
        <v>692</v>
      </c>
      <c r="AY15" s="92">
        <f t="shared" si="21"/>
        <v>225.40716612377852</v>
      </c>
      <c r="AZ15" s="91">
        <f t="shared" si="22"/>
        <v>385</v>
      </c>
      <c r="BA15" s="15">
        <v>242</v>
      </c>
      <c r="BB15" s="15">
        <v>572</v>
      </c>
      <c r="BC15" s="92">
        <f t="shared" si="28"/>
        <v>236.36363636363637</v>
      </c>
      <c r="BD15" s="91">
        <f t="shared" si="23"/>
        <v>330</v>
      </c>
      <c r="BE15" s="114">
        <v>3367.9324894514766</v>
      </c>
      <c r="BF15" s="114">
        <v>3751.2064343163538</v>
      </c>
      <c r="BG15" s="115">
        <f t="shared" si="31"/>
        <v>111.38009583224454</v>
      </c>
      <c r="BH15" s="90">
        <v>411</v>
      </c>
      <c r="BI15" s="90">
        <v>107</v>
      </c>
      <c r="BJ15" s="92">
        <f t="shared" si="24"/>
        <v>26.034063260340634</v>
      </c>
      <c r="BK15" s="91">
        <f t="shared" si="25"/>
        <v>-304</v>
      </c>
      <c r="BL15" s="86"/>
      <c r="BM15" s="90">
        <v>7227.33</v>
      </c>
      <c r="BN15" s="90">
        <v>6973.95</v>
      </c>
      <c r="BO15" s="87">
        <f t="shared" si="29"/>
        <v>96.5</v>
      </c>
      <c r="BP15" s="86">
        <f t="shared" si="30"/>
        <v>-253.38000000000011</v>
      </c>
      <c r="BQ15" s="121"/>
      <c r="BR15" s="121"/>
      <c r="BS15" s="121"/>
    </row>
    <row r="16" spans="1:71" s="101" customFormat="1" ht="16.5" customHeight="1" x14ac:dyDescent="0.25">
      <c r="A16" s="103" t="s">
        <v>124</v>
      </c>
      <c r="B16" s="15">
        <v>525</v>
      </c>
      <c r="C16" s="56">
        <v>626</v>
      </c>
      <c r="D16" s="94">
        <f t="shared" si="0"/>
        <v>119.23809523809523</v>
      </c>
      <c r="E16" s="93">
        <f t="shared" si="1"/>
        <v>101</v>
      </c>
      <c r="F16" s="15">
        <v>385</v>
      </c>
      <c r="G16" s="15">
        <v>462</v>
      </c>
      <c r="H16" s="94">
        <f t="shared" si="2"/>
        <v>120</v>
      </c>
      <c r="I16" s="93">
        <f t="shared" si="3"/>
        <v>77</v>
      </c>
      <c r="J16" s="15">
        <v>429</v>
      </c>
      <c r="K16" s="15">
        <v>316</v>
      </c>
      <c r="L16" s="11">
        <f t="shared" si="4"/>
        <v>73.659673659673658</v>
      </c>
      <c r="M16" s="10">
        <f t="shared" si="5"/>
        <v>-113</v>
      </c>
      <c r="N16" s="15">
        <v>270</v>
      </c>
      <c r="O16" s="15">
        <v>226</v>
      </c>
      <c r="P16" s="12">
        <f t="shared" si="6"/>
        <v>83.703703703703695</v>
      </c>
      <c r="Q16" s="102">
        <f t="shared" si="7"/>
        <v>-44</v>
      </c>
      <c r="R16" s="11">
        <v>62.9</v>
      </c>
      <c r="S16" s="11">
        <v>71.5</v>
      </c>
      <c r="T16" s="95">
        <f t="shared" si="26"/>
        <v>8.6000000000000014</v>
      </c>
      <c r="U16" s="15">
        <v>66</v>
      </c>
      <c r="V16" s="15">
        <v>80</v>
      </c>
      <c r="W16" s="12">
        <f t="shared" si="8"/>
        <v>121.21212121212122</v>
      </c>
      <c r="X16" s="10">
        <f t="shared" si="9"/>
        <v>14</v>
      </c>
      <c r="Y16" s="15">
        <v>1857</v>
      </c>
      <c r="Z16" s="126">
        <v>1067</v>
      </c>
      <c r="AA16" s="11">
        <f t="shared" si="10"/>
        <v>57.458266020463114</v>
      </c>
      <c r="AB16" s="10">
        <f t="shared" si="11"/>
        <v>-790</v>
      </c>
      <c r="AC16" s="15">
        <v>520</v>
      </c>
      <c r="AD16" s="126">
        <v>615</v>
      </c>
      <c r="AE16" s="11">
        <f t="shared" si="12"/>
        <v>118.26923076923077</v>
      </c>
      <c r="AF16" s="10">
        <f t="shared" si="13"/>
        <v>95</v>
      </c>
      <c r="AG16" s="15">
        <v>698</v>
      </c>
      <c r="AH16" s="126">
        <v>103</v>
      </c>
      <c r="AI16" s="11">
        <f t="shared" si="14"/>
        <v>14.756446991404012</v>
      </c>
      <c r="AJ16" s="10">
        <f t="shared" si="15"/>
        <v>-595</v>
      </c>
      <c r="AK16" s="15">
        <v>123</v>
      </c>
      <c r="AL16" s="15">
        <v>24</v>
      </c>
      <c r="AM16" s="12">
        <f t="shared" si="16"/>
        <v>19.512195121951219</v>
      </c>
      <c r="AN16" s="10">
        <f t="shared" si="17"/>
        <v>-99</v>
      </c>
      <c r="AO16" s="16">
        <v>126</v>
      </c>
      <c r="AP16" s="16">
        <v>133</v>
      </c>
      <c r="AQ16" s="14">
        <f t="shared" si="27"/>
        <v>105.6</v>
      </c>
      <c r="AR16" s="13">
        <f t="shared" si="18"/>
        <v>7</v>
      </c>
      <c r="AS16" s="125">
        <v>505</v>
      </c>
      <c r="AT16" s="15">
        <v>424</v>
      </c>
      <c r="AU16" s="92">
        <f t="shared" si="19"/>
        <v>84</v>
      </c>
      <c r="AV16" s="91">
        <f t="shared" si="20"/>
        <v>-81</v>
      </c>
      <c r="AW16" s="15">
        <v>226</v>
      </c>
      <c r="AX16" s="15">
        <v>315</v>
      </c>
      <c r="AY16" s="92">
        <f t="shared" si="21"/>
        <v>139.38053097345133</v>
      </c>
      <c r="AZ16" s="91">
        <f t="shared" si="22"/>
        <v>89</v>
      </c>
      <c r="BA16" s="15">
        <v>205</v>
      </c>
      <c r="BB16" s="15">
        <v>290</v>
      </c>
      <c r="BC16" s="92">
        <f t="shared" si="28"/>
        <v>141.46341463414635</v>
      </c>
      <c r="BD16" s="91">
        <f t="shared" si="23"/>
        <v>85</v>
      </c>
      <c r="BE16" s="114">
        <v>2516.3090128755366</v>
      </c>
      <c r="BF16" s="114">
        <v>2775.6756756756758</v>
      </c>
      <c r="BG16" s="115">
        <f t="shared" si="31"/>
        <v>110.30742494157128</v>
      </c>
      <c r="BH16" s="90">
        <v>21</v>
      </c>
      <c r="BI16" s="90">
        <v>90</v>
      </c>
      <c r="BJ16" s="92">
        <f t="shared" si="24"/>
        <v>428.57142857142856</v>
      </c>
      <c r="BK16" s="91">
        <f t="shared" si="25"/>
        <v>69</v>
      </c>
      <c r="BL16" s="86"/>
      <c r="BM16" s="90">
        <v>5073.24</v>
      </c>
      <c r="BN16" s="90">
        <v>5957.26</v>
      </c>
      <c r="BO16" s="87">
        <f t="shared" si="29"/>
        <v>117.4</v>
      </c>
      <c r="BP16" s="86">
        <f t="shared" si="30"/>
        <v>884.02000000000044</v>
      </c>
      <c r="BQ16" s="121"/>
      <c r="BR16" s="121"/>
      <c r="BS16" s="121"/>
    </row>
    <row r="17" spans="1:71" s="101" customFormat="1" ht="16.5" customHeight="1" x14ac:dyDescent="0.25">
      <c r="A17" s="103" t="s">
        <v>125</v>
      </c>
      <c r="B17" s="15">
        <v>877</v>
      </c>
      <c r="C17" s="56">
        <v>1107</v>
      </c>
      <c r="D17" s="94">
        <f t="shared" si="0"/>
        <v>126.22576966932726</v>
      </c>
      <c r="E17" s="93">
        <f t="shared" si="1"/>
        <v>230</v>
      </c>
      <c r="F17" s="15">
        <v>580</v>
      </c>
      <c r="G17" s="15">
        <v>820</v>
      </c>
      <c r="H17" s="94">
        <f t="shared" si="2"/>
        <v>141.37931034482759</v>
      </c>
      <c r="I17" s="93">
        <f t="shared" si="3"/>
        <v>240</v>
      </c>
      <c r="J17" s="15">
        <v>638</v>
      </c>
      <c r="K17" s="15">
        <v>482</v>
      </c>
      <c r="L17" s="11">
        <f t="shared" si="4"/>
        <v>75.548589341692789</v>
      </c>
      <c r="M17" s="10">
        <f t="shared" si="5"/>
        <v>-156</v>
      </c>
      <c r="N17" s="15">
        <v>390</v>
      </c>
      <c r="O17" s="15">
        <v>262</v>
      </c>
      <c r="P17" s="12">
        <f t="shared" si="6"/>
        <v>67.179487179487168</v>
      </c>
      <c r="Q17" s="102">
        <f t="shared" si="7"/>
        <v>-128</v>
      </c>
      <c r="R17" s="11">
        <v>61.1</v>
      </c>
      <c r="S17" s="11">
        <v>54.4</v>
      </c>
      <c r="T17" s="95">
        <f t="shared" si="26"/>
        <v>-6.7000000000000028</v>
      </c>
      <c r="U17" s="15">
        <v>112</v>
      </c>
      <c r="V17" s="15">
        <v>163</v>
      </c>
      <c r="W17" s="12">
        <f t="shared" si="8"/>
        <v>145.53571428571428</v>
      </c>
      <c r="X17" s="10">
        <f t="shared" si="9"/>
        <v>51</v>
      </c>
      <c r="Y17" s="15">
        <v>4115</v>
      </c>
      <c r="Z17" s="126">
        <v>1351</v>
      </c>
      <c r="AA17" s="11">
        <f t="shared" si="10"/>
        <v>32.831105710814093</v>
      </c>
      <c r="AB17" s="10">
        <f t="shared" si="11"/>
        <v>-2764</v>
      </c>
      <c r="AC17" s="15">
        <v>866</v>
      </c>
      <c r="AD17" s="126">
        <v>1002</v>
      </c>
      <c r="AE17" s="11">
        <f t="shared" si="12"/>
        <v>115.70438799076213</v>
      </c>
      <c r="AF17" s="10">
        <f t="shared" si="13"/>
        <v>136</v>
      </c>
      <c r="AG17" s="15">
        <v>2109</v>
      </c>
      <c r="AH17" s="126">
        <v>70</v>
      </c>
      <c r="AI17" s="11">
        <f t="shared" si="14"/>
        <v>3.3191085822664772</v>
      </c>
      <c r="AJ17" s="10">
        <f t="shared" si="15"/>
        <v>-2039</v>
      </c>
      <c r="AK17" s="15">
        <v>254</v>
      </c>
      <c r="AL17" s="15">
        <v>148</v>
      </c>
      <c r="AM17" s="12">
        <f t="shared" si="16"/>
        <v>58.267716535433067</v>
      </c>
      <c r="AN17" s="10">
        <f t="shared" si="17"/>
        <v>-106</v>
      </c>
      <c r="AO17" s="16">
        <v>256</v>
      </c>
      <c r="AP17" s="16">
        <v>224</v>
      </c>
      <c r="AQ17" s="14">
        <f t="shared" si="27"/>
        <v>87.5</v>
      </c>
      <c r="AR17" s="13">
        <f t="shared" si="18"/>
        <v>-32</v>
      </c>
      <c r="AS17" s="125">
        <v>729</v>
      </c>
      <c r="AT17" s="15">
        <v>592</v>
      </c>
      <c r="AU17" s="92">
        <f t="shared" si="19"/>
        <v>81.2</v>
      </c>
      <c r="AV17" s="91">
        <f t="shared" si="20"/>
        <v>-137</v>
      </c>
      <c r="AW17" s="15">
        <v>388</v>
      </c>
      <c r="AX17" s="15">
        <v>556</v>
      </c>
      <c r="AY17" s="92">
        <f t="shared" si="21"/>
        <v>143.29896907216494</v>
      </c>
      <c r="AZ17" s="91">
        <f t="shared" si="22"/>
        <v>168</v>
      </c>
      <c r="BA17" s="15">
        <v>347</v>
      </c>
      <c r="BB17" s="15">
        <v>505</v>
      </c>
      <c r="BC17" s="92">
        <f t="shared" si="28"/>
        <v>145.53314121037465</v>
      </c>
      <c r="BD17" s="91">
        <f t="shared" si="23"/>
        <v>158</v>
      </c>
      <c r="BE17" s="114">
        <v>2562.9032258064517</v>
      </c>
      <c r="BF17" s="114">
        <v>2925.6081946222789</v>
      </c>
      <c r="BG17" s="115">
        <f t="shared" si="31"/>
        <v>114.15211332069306</v>
      </c>
      <c r="BH17" s="90">
        <v>68</v>
      </c>
      <c r="BI17" s="90">
        <v>78</v>
      </c>
      <c r="BJ17" s="92">
        <f t="shared" si="24"/>
        <v>114.70588235294117</v>
      </c>
      <c r="BK17" s="91">
        <f t="shared" si="25"/>
        <v>10</v>
      </c>
      <c r="BL17" s="86"/>
      <c r="BM17" s="90">
        <v>5440.26</v>
      </c>
      <c r="BN17" s="90">
        <v>7425.64</v>
      </c>
      <c r="BO17" s="87">
        <f t="shared" si="29"/>
        <v>136.5</v>
      </c>
      <c r="BP17" s="86">
        <f t="shared" si="30"/>
        <v>1985.38</v>
      </c>
      <c r="BQ17" s="121"/>
      <c r="BR17" s="121"/>
      <c r="BS17" s="121"/>
    </row>
    <row r="18" spans="1:71" s="101" customFormat="1" ht="16.5" customHeight="1" x14ac:dyDescent="0.25">
      <c r="A18" s="103" t="s">
        <v>126</v>
      </c>
      <c r="B18" s="15">
        <v>769</v>
      </c>
      <c r="C18" s="56">
        <v>1240</v>
      </c>
      <c r="D18" s="94">
        <f t="shared" si="0"/>
        <v>161.24837451235371</v>
      </c>
      <c r="E18" s="93">
        <f t="shared" si="1"/>
        <v>471</v>
      </c>
      <c r="F18" s="15">
        <v>554</v>
      </c>
      <c r="G18" s="15">
        <v>987</v>
      </c>
      <c r="H18" s="94">
        <f t="shared" si="2"/>
        <v>178.15884476534296</v>
      </c>
      <c r="I18" s="93">
        <f t="shared" si="3"/>
        <v>433</v>
      </c>
      <c r="J18" s="15">
        <v>921</v>
      </c>
      <c r="K18" s="15">
        <v>817</v>
      </c>
      <c r="L18" s="11">
        <f t="shared" si="4"/>
        <v>88.70792616720955</v>
      </c>
      <c r="M18" s="10">
        <f t="shared" si="5"/>
        <v>-104</v>
      </c>
      <c r="N18" s="15">
        <v>635</v>
      </c>
      <c r="O18" s="15">
        <v>399</v>
      </c>
      <c r="P18" s="12">
        <f t="shared" si="6"/>
        <v>62.834645669291334</v>
      </c>
      <c r="Q18" s="102">
        <f t="shared" si="7"/>
        <v>-236</v>
      </c>
      <c r="R18" s="11">
        <v>68.900000000000006</v>
      </c>
      <c r="S18" s="11">
        <v>48.8</v>
      </c>
      <c r="T18" s="95">
        <f t="shared" si="26"/>
        <v>-20.100000000000009</v>
      </c>
      <c r="U18" s="15">
        <v>129</v>
      </c>
      <c r="V18" s="15">
        <v>46</v>
      </c>
      <c r="W18" s="12">
        <f t="shared" si="8"/>
        <v>35.65891472868217</v>
      </c>
      <c r="X18" s="10">
        <f t="shared" si="9"/>
        <v>-83</v>
      </c>
      <c r="Y18" s="15">
        <v>5206</v>
      </c>
      <c r="Z18" s="126">
        <v>2092</v>
      </c>
      <c r="AA18" s="11">
        <f t="shared" si="10"/>
        <v>40.184402612370342</v>
      </c>
      <c r="AB18" s="10">
        <f t="shared" si="11"/>
        <v>-3114</v>
      </c>
      <c r="AC18" s="15">
        <v>757</v>
      </c>
      <c r="AD18" s="126">
        <v>1166</v>
      </c>
      <c r="AE18" s="11">
        <f t="shared" si="12"/>
        <v>154.02906208718625</v>
      </c>
      <c r="AF18" s="10">
        <f t="shared" si="13"/>
        <v>409</v>
      </c>
      <c r="AG18" s="15">
        <v>2183</v>
      </c>
      <c r="AH18" s="126">
        <v>113</v>
      </c>
      <c r="AI18" s="11">
        <f t="shared" si="14"/>
        <v>5.1763628034814477</v>
      </c>
      <c r="AJ18" s="10">
        <f t="shared" si="15"/>
        <v>-2070</v>
      </c>
      <c r="AK18" s="15">
        <v>246</v>
      </c>
      <c r="AL18" s="15">
        <v>202</v>
      </c>
      <c r="AM18" s="12">
        <f t="shared" si="16"/>
        <v>82.113821138211378</v>
      </c>
      <c r="AN18" s="10">
        <f t="shared" si="17"/>
        <v>-44</v>
      </c>
      <c r="AO18" s="16">
        <v>242</v>
      </c>
      <c r="AP18" s="16">
        <v>233</v>
      </c>
      <c r="AQ18" s="14">
        <f t="shared" si="27"/>
        <v>96.3</v>
      </c>
      <c r="AR18" s="13">
        <f t="shared" si="18"/>
        <v>-9</v>
      </c>
      <c r="AS18" s="125">
        <v>1083</v>
      </c>
      <c r="AT18" s="15">
        <v>1050</v>
      </c>
      <c r="AU18" s="92">
        <f t="shared" si="19"/>
        <v>97</v>
      </c>
      <c r="AV18" s="91">
        <f t="shared" si="20"/>
        <v>-33</v>
      </c>
      <c r="AW18" s="15">
        <v>282</v>
      </c>
      <c r="AX18" s="15">
        <v>455</v>
      </c>
      <c r="AY18" s="92">
        <f t="shared" si="21"/>
        <v>161.34751773049643</v>
      </c>
      <c r="AZ18" s="91">
        <f t="shared" si="22"/>
        <v>173</v>
      </c>
      <c r="BA18" s="15">
        <v>254</v>
      </c>
      <c r="BB18" s="15">
        <v>433</v>
      </c>
      <c r="BC18" s="92">
        <f t="shared" si="28"/>
        <v>170.4724409448819</v>
      </c>
      <c r="BD18" s="91">
        <f t="shared" si="23"/>
        <v>179</v>
      </c>
      <c r="BE18" s="114">
        <v>2741.6949152542375</v>
      </c>
      <c r="BF18" s="114">
        <v>3465.9176029962546</v>
      </c>
      <c r="BG18" s="115">
        <f t="shared" si="31"/>
        <v>126.41514501531839</v>
      </c>
      <c r="BH18" s="90">
        <v>72</v>
      </c>
      <c r="BI18" s="90">
        <v>85</v>
      </c>
      <c r="BJ18" s="92">
        <f t="shared" si="24"/>
        <v>118.05555555555556</v>
      </c>
      <c r="BK18" s="91">
        <f t="shared" si="25"/>
        <v>13</v>
      </c>
      <c r="BL18" s="86"/>
      <c r="BM18" s="90">
        <v>5622.11</v>
      </c>
      <c r="BN18" s="90">
        <v>6944.71</v>
      </c>
      <c r="BO18" s="87">
        <f t="shared" si="29"/>
        <v>123.5</v>
      </c>
      <c r="BP18" s="86">
        <f t="shared" si="30"/>
        <v>1322.6000000000004</v>
      </c>
      <c r="BQ18" s="121"/>
      <c r="BR18" s="121"/>
      <c r="BS18" s="121"/>
    </row>
    <row r="19" spans="1:71" s="101" customFormat="1" ht="16.5" customHeight="1" x14ac:dyDescent="0.25">
      <c r="A19" s="103" t="s">
        <v>127</v>
      </c>
      <c r="B19" s="15">
        <v>722</v>
      </c>
      <c r="C19" s="56">
        <v>1059</v>
      </c>
      <c r="D19" s="94">
        <f t="shared" si="0"/>
        <v>146.67590027700831</v>
      </c>
      <c r="E19" s="93">
        <f t="shared" si="1"/>
        <v>337</v>
      </c>
      <c r="F19" s="15">
        <v>475</v>
      </c>
      <c r="G19" s="15">
        <v>730</v>
      </c>
      <c r="H19" s="94">
        <f t="shared" si="2"/>
        <v>153.68421052631578</v>
      </c>
      <c r="I19" s="93">
        <f t="shared" si="3"/>
        <v>255</v>
      </c>
      <c r="J19" s="15">
        <v>487</v>
      </c>
      <c r="K19" s="15">
        <v>405</v>
      </c>
      <c r="L19" s="11">
        <f t="shared" si="4"/>
        <v>83.162217659137568</v>
      </c>
      <c r="M19" s="10">
        <f t="shared" si="5"/>
        <v>-82</v>
      </c>
      <c r="N19" s="15">
        <v>278</v>
      </c>
      <c r="O19" s="15">
        <v>146</v>
      </c>
      <c r="P19" s="12">
        <f t="shared" si="6"/>
        <v>52.517985611510788</v>
      </c>
      <c r="Q19" s="102">
        <f t="shared" si="7"/>
        <v>-132</v>
      </c>
      <c r="R19" s="11">
        <v>57.1</v>
      </c>
      <c r="S19" s="11">
        <v>36</v>
      </c>
      <c r="T19" s="95">
        <f t="shared" si="26"/>
        <v>-21.1</v>
      </c>
      <c r="U19" s="15">
        <v>165</v>
      </c>
      <c r="V19" s="15">
        <v>125</v>
      </c>
      <c r="W19" s="12">
        <f t="shared" si="8"/>
        <v>75.757575757575751</v>
      </c>
      <c r="X19" s="10">
        <f t="shared" si="9"/>
        <v>-40</v>
      </c>
      <c r="Y19" s="15">
        <v>2674</v>
      </c>
      <c r="Z19" s="126">
        <v>1285</v>
      </c>
      <c r="AA19" s="11">
        <f t="shared" si="10"/>
        <v>48.055347793567691</v>
      </c>
      <c r="AB19" s="10">
        <f t="shared" si="11"/>
        <v>-1389</v>
      </c>
      <c r="AC19" s="15">
        <v>717</v>
      </c>
      <c r="AD19" s="126">
        <v>993</v>
      </c>
      <c r="AE19" s="11">
        <f t="shared" si="12"/>
        <v>138.49372384937237</v>
      </c>
      <c r="AF19" s="10">
        <f t="shared" si="13"/>
        <v>276</v>
      </c>
      <c r="AG19" s="15">
        <v>1126</v>
      </c>
      <c r="AH19" s="126">
        <v>55</v>
      </c>
      <c r="AI19" s="11">
        <f t="shared" si="14"/>
        <v>4.8845470692717585</v>
      </c>
      <c r="AJ19" s="10">
        <f t="shared" si="15"/>
        <v>-1071</v>
      </c>
      <c r="AK19" s="15">
        <v>321</v>
      </c>
      <c r="AL19" s="15">
        <v>177</v>
      </c>
      <c r="AM19" s="12">
        <f t="shared" si="16"/>
        <v>55.140186915887845</v>
      </c>
      <c r="AN19" s="10">
        <f t="shared" si="17"/>
        <v>-144</v>
      </c>
      <c r="AO19" s="16">
        <v>206</v>
      </c>
      <c r="AP19" s="16">
        <v>166</v>
      </c>
      <c r="AQ19" s="14">
        <f t="shared" si="27"/>
        <v>80.599999999999994</v>
      </c>
      <c r="AR19" s="13">
        <f t="shared" si="18"/>
        <v>-40</v>
      </c>
      <c r="AS19" s="125">
        <v>633</v>
      </c>
      <c r="AT19" s="15">
        <v>499</v>
      </c>
      <c r="AU19" s="92">
        <f t="shared" si="19"/>
        <v>78.8</v>
      </c>
      <c r="AV19" s="91">
        <f t="shared" si="20"/>
        <v>-134</v>
      </c>
      <c r="AW19" s="15">
        <v>350</v>
      </c>
      <c r="AX19" s="15">
        <v>471</v>
      </c>
      <c r="AY19" s="92">
        <f t="shared" si="21"/>
        <v>134.57142857142856</v>
      </c>
      <c r="AZ19" s="91">
        <f t="shared" si="22"/>
        <v>121</v>
      </c>
      <c r="BA19" s="15">
        <v>313</v>
      </c>
      <c r="BB19" s="15">
        <v>415</v>
      </c>
      <c r="BC19" s="92">
        <f t="shared" si="28"/>
        <v>132.58785942492014</v>
      </c>
      <c r="BD19" s="91">
        <f t="shared" si="23"/>
        <v>102</v>
      </c>
      <c r="BE19" s="114">
        <v>2688.2154882154882</v>
      </c>
      <c r="BF19" s="114">
        <v>2696.7123287671234</v>
      </c>
      <c r="BG19" s="115">
        <f t="shared" si="31"/>
        <v>100.31607736019986</v>
      </c>
      <c r="BH19" s="90">
        <v>97</v>
      </c>
      <c r="BI19" s="90">
        <v>94</v>
      </c>
      <c r="BJ19" s="92">
        <f t="shared" si="24"/>
        <v>96.907216494845358</v>
      </c>
      <c r="BK19" s="91">
        <f t="shared" si="25"/>
        <v>-3</v>
      </c>
      <c r="BL19" s="86"/>
      <c r="BM19" s="90">
        <v>5344.75</v>
      </c>
      <c r="BN19" s="90">
        <v>5781.49</v>
      </c>
      <c r="BO19" s="87">
        <f t="shared" si="29"/>
        <v>108.2</v>
      </c>
      <c r="BP19" s="86">
        <f t="shared" si="30"/>
        <v>436.73999999999978</v>
      </c>
      <c r="BQ19" s="121"/>
      <c r="BR19" s="121"/>
      <c r="BS19" s="121"/>
    </row>
    <row r="20" spans="1:71" s="101" customFormat="1" ht="16.5" customHeight="1" x14ac:dyDescent="0.25">
      <c r="A20" s="103" t="s">
        <v>128</v>
      </c>
      <c r="B20" s="15">
        <v>780</v>
      </c>
      <c r="C20" s="56">
        <v>1012</v>
      </c>
      <c r="D20" s="94">
        <f t="shared" si="0"/>
        <v>129.74358974358975</v>
      </c>
      <c r="E20" s="93">
        <f t="shared" si="1"/>
        <v>232</v>
      </c>
      <c r="F20" s="15">
        <v>485</v>
      </c>
      <c r="G20" s="15">
        <v>744</v>
      </c>
      <c r="H20" s="94">
        <f t="shared" si="2"/>
        <v>153.40206185567013</v>
      </c>
      <c r="I20" s="93">
        <f t="shared" si="3"/>
        <v>259</v>
      </c>
      <c r="J20" s="15">
        <v>771</v>
      </c>
      <c r="K20" s="15">
        <v>479</v>
      </c>
      <c r="L20" s="11">
        <f t="shared" si="4"/>
        <v>62.127107652399481</v>
      </c>
      <c r="M20" s="10">
        <f t="shared" si="5"/>
        <v>-292</v>
      </c>
      <c r="N20" s="15">
        <v>440</v>
      </c>
      <c r="O20" s="15">
        <v>205</v>
      </c>
      <c r="P20" s="12">
        <f t="shared" si="6"/>
        <v>46.590909090909086</v>
      </c>
      <c r="Q20" s="102">
        <f t="shared" si="7"/>
        <v>-235</v>
      </c>
      <c r="R20" s="11">
        <v>57.1</v>
      </c>
      <c r="S20" s="11">
        <v>42.8</v>
      </c>
      <c r="T20" s="95">
        <f t="shared" si="26"/>
        <v>-14.300000000000004</v>
      </c>
      <c r="U20" s="15">
        <v>162</v>
      </c>
      <c r="V20" s="15">
        <v>99</v>
      </c>
      <c r="W20" s="12">
        <f t="shared" si="8"/>
        <v>61.111111111111114</v>
      </c>
      <c r="X20" s="10">
        <f t="shared" si="9"/>
        <v>-63</v>
      </c>
      <c r="Y20" s="15">
        <v>3562</v>
      </c>
      <c r="Z20" s="126">
        <v>1632</v>
      </c>
      <c r="AA20" s="11">
        <f t="shared" si="10"/>
        <v>45.816956765861875</v>
      </c>
      <c r="AB20" s="10">
        <f t="shared" si="11"/>
        <v>-1930</v>
      </c>
      <c r="AC20" s="15">
        <v>771</v>
      </c>
      <c r="AD20" s="126">
        <v>959</v>
      </c>
      <c r="AE20" s="11">
        <f t="shared" si="12"/>
        <v>124.38391699092088</v>
      </c>
      <c r="AF20" s="10">
        <f t="shared" si="13"/>
        <v>188</v>
      </c>
      <c r="AG20" s="15">
        <v>1594</v>
      </c>
      <c r="AH20" s="126">
        <v>387</v>
      </c>
      <c r="AI20" s="11">
        <f t="shared" si="14"/>
        <v>24.278544542032623</v>
      </c>
      <c r="AJ20" s="10">
        <f t="shared" si="15"/>
        <v>-1207</v>
      </c>
      <c r="AK20" s="15">
        <v>246</v>
      </c>
      <c r="AL20" s="15">
        <v>111</v>
      </c>
      <c r="AM20" s="12">
        <f t="shared" si="16"/>
        <v>45.121951219512198</v>
      </c>
      <c r="AN20" s="10">
        <f t="shared" si="17"/>
        <v>-135</v>
      </c>
      <c r="AO20" s="16">
        <v>218</v>
      </c>
      <c r="AP20" s="16">
        <v>185</v>
      </c>
      <c r="AQ20" s="14">
        <f t="shared" si="27"/>
        <v>84.9</v>
      </c>
      <c r="AR20" s="13">
        <f t="shared" si="18"/>
        <v>-33</v>
      </c>
      <c r="AS20" s="125">
        <v>772</v>
      </c>
      <c r="AT20" s="15">
        <v>532</v>
      </c>
      <c r="AU20" s="92">
        <f t="shared" si="19"/>
        <v>68.900000000000006</v>
      </c>
      <c r="AV20" s="91">
        <f t="shared" si="20"/>
        <v>-240</v>
      </c>
      <c r="AW20" s="15">
        <v>269</v>
      </c>
      <c r="AX20" s="15">
        <v>416</v>
      </c>
      <c r="AY20" s="92">
        <f t="shared" si="21"/>
        <v>154.64684014869889</v>
      </c>
      <c r="AZ20" s="91">
        <f t="shared" si="22"/>
        <v>147</v>
      </c>
      <c r="BA20" s="15">
        <v>247</v>
      </c>
      <c r="BB20" s="15">
        <v>366</v>
      </c>
      <c r="BC20" s="92">
        <f t="shared" si="28"/>
        <v>148.17813765182186</v>
      </c>
      <c r="BD20" s="91">
        <f t="shared" si="23"/>
        <v>119</v>
      </c>
      <c r="BE20" s="114">
        <v>2808.203125</v>
      </c>
      <c r="BF20" s="114">
        <v>3239.7338403041826</v>
      </c>
      <c r="BG20" s="115">
        <f t="shared" si="31"/>
        <v>115.3667913642886</v>
      </c>
      <c r="BH20" s="90">
        <v>66</v>
      </c>
      <c r="BI20" s="90">
        <v>41</v>
      </c>
      <c r="BJ20" s="92">
        <f t="shared" si="24"/>
        <v>62.121212121212125</v>
      </c>
      <c r="BK20" s="91">
        <f t="shared" si="25"/>
        <v>-25</v>
      </c>
      <c r="BL20" s="86"/>
      <c r="BM20" s="90">
        <v>5784.75</v>
      </c>
      <c r="BN20" s="90">
        <v>5943.9</v>
      </c>
      <c r="BO20" s="87">
        <f t="shared" si="29"/>
        <v>102.8</v>
      </c>
      <c r="BP20" s="86">
        <f t="shared" si="30"/>
        <v>159.14999999999964</v>
      </c>
      <c r="BQ20" s="121"/>
      <c r="BR20" s="121"/>
      <c r="BS20" s="121"/>
    </row>
    <row r="21" spans="1:71" s="101" customFormat="1" ht="16.5" customHeight="1" x14ac:dyDescent="0.25">
      <c r="A21" s="103" t="s">
        <v>129</v>
      </c>
      <c r="B21" s="15">
        <v>620</v>
      </c>
      <c r="C21" s="56">
        <v>539</v>
      </c>
      <c r="D21" s="94">
        <f t="shared" si="0"/>
        <v>86.935483870967744</v>
      </c>
      <c r="E21" s="93">
        <f t="shared" si="1"/>
        <v>-81</v>
      </c>
      <c r="F21" s="15">
        <v>431</v>
      </c>
      <c r="G21" s="15">
        <v>380</v>
      </c>
      <c r="H21" s="94">
        <f t="shared" si="2"/>
        <v>88.167053364269137</v>
      </c>
      <c r="I21" s="93">
        <f t="shared" si="3"/>
        <v>-51</v>
      </c>
      <c r="J21" s="15">
        <v>682</v>
      </c>
      <c r="K21" s="15">
        <v>404</v>
      </c>
      <c r="L21" s="11">
        <f t="shared" si="4"/>
        <v>59.2375366568915</v>
      </c>
      <c r="M21" s="10">
        <f t="shared" si="5"/>
        <v>-278</v>
      </c>
      <c r="N21" s="15">
        <v>399</v>
      </c>
      <c r="O21" s="15">
        <v>235</v>
      </c>
      <c r="P21" s="12">
        <f t="shared" si="6"/>
        <v>58.897243107769427</v>
      </c>
      <c r="Q21" s="102">
        <f t="shared" si="7"/>
        <v>-164</v>
      </c>
      <c r="R21" s="11">
        <v>58.5</v>
      </c>
      <c r="S21" s="11">
        <v>58.2</v>
      </c>
      <c r="T21" s="95">
        <f t="shared" si="26"/>
        <v>-0.29999999999999716</v>
      </c>
      <c r="U21" s="15">
        <v>168</v>
      </c>
      <c r="V21" s="15">
        <v>91</v>
      </c>
      <c r="W21" s="12">
        <f t="shared" si="8"/>
        <v>54.166666666666664</v>
      </c>
      <c r="X21" s="10">
        <f t="shared" si="9"/>
        <v>-77</v>
      </c>
      <c r="Y21" s="15">
        <v>3731</v>
      </c>
      <c r="Z21" s="126">
        <v>1526</v>
      </c>
      <c r="AA21" s="11">
        <f t="shared" si="10"/>
        <v>40.900562851782361</v>
      </c>
      <c r="AB21" s="10">
        <f t="shared" si="11"/>
        <v>-2205</v>
      </c>
      <c r="AC21" s="15">
        <v>620</v>
      </c>
      <c r="AD21" s="126">
        <v>533</v>
      </c>
      <c r="AE21" s="11">
        <f t="shared" si="12"/>
        <v>85.967741935483872</v>
      </c>
      <c r="AF21" s="10">
        <f t="shared" si="13"/>
        <v>-87</v>
      </c>
      <c r="AG21" s="15">
        <v>1230</v>
      </c>
      <c r="AH21" s="126">
        <v>69</v>
      </c>
      <c r="AI21" s="11">
        <f t="shared" si="14"/>
        <v>5.6097560975609762</v>
      </c>
      <c r="AJ21" s="10">
        <f t="shared" si="15"/>
        <v>-1161</v>
      </c>
      <c r="AK21" s="15">
        <v>337</v>
      </c>
      <c r="AL21" s="15">
        <v>104</v>
      </c>
      <c r="AM21" s="12">
        <f t="shared" si="16"/>
        <v>30.86053412462908</v>
      </c>
      <c r="AN21" s="10">
        <f t="shared" si="17"/>
        <v>-233</v>
      </c>
      <c r="AO21" s="16">
        <v>195</v>
      </c>
      <c r="AP21" s="16">
        <v>139</v>
      </c>
      <c r="AQ21" s="14">
        <f t="shared" si="27"/>
        <v>71.3</v>
      </c>
      <c r="AR21" s="13">
        <f t="shared" si="18"/>
        <v>-56</v>
      </c>
      <c r="AS21" s="125">
        <v>752</v>
      </c>
      <c r="AT21" s="15">
        <v>411</v>
      </c>
      <c r="AU21" s="92">
        <f t="shared" si="19"/>
        <v>54.7</v>
      </c>
      <c r="AV21" s="91">
        <f t="shared" si="20"/>
        <v>-341</v>
      </c>
      <c r="AW21" s="15">
        <v>225</v>
      </c>
      <c r="AX21" s="15">
        <v>275</v>
      </c>
      <c r="AY21" s="92">
        <f t="shared" si="21"/>
        <v>122.22222222222223</v>
      </c>
      <c r="AZ21" s="91">
        <f t="shared" si="22"/>
        <v>50</v>
      </c>
      <c r="BA21" s="15">
        <v>203</v>
      </c>
      <c r="BB21" s="15">
        <v>253</v>
      </c>
      <c r="BC21" s="92">
        <f t="shared" si="28"/>
        <v>124.63054187192117</v>
      </c>
      <c r="BD21" s="91">
        <f t="shared" si="23"/>
        <v>50</v>
      </c>
      <c r="BE21" s="114">
        <v>2749.7816593886464</v>
      </c>
      <c r="BF21" s="114">
        <v>2869.0104166666665</v>
      </c>
      <c r="BG21" s="115">
        <f t="shared" si="31"/>
        <v>104.3359354322164</v>
      </c>
      <c r="BH21" s="90">
        <v>58</v>
      </c>
      <c r="BI21" s="90">
        <v>13</v>
      </c>
      <c r="BJ21" s="92">
        <f t="shared" si="24"/>
        <v>22.413793103448278</v>
      </c>
      <c r="BK21" s="91">
        <f t="shared" si="25"/>
        <v>-45</v>
      </c>
      <c r="BL21" s="86"/>
      <c r="BM21" s="90">
        <v>5188.79</v>
      </c>
      <c r="BN21" s="90">
        <v>5753.85</v>
      </c>
      <c r="BO21" s="87">
        <f t="shared" si="29"/>
        <v>110.9</v>
      </c>
      <c r="BP21" s="86">
        <f t="shared" si="30"/>
        <v>565.0600000000004</v>
      </c>
      <c r="BQ21" s="121"/>
      <c r="BR21" s="121"/>
      <c r="BS21" s="121"/>
    </row>
    <row r="22" spans="1:71" s="101" customFormat="1" ht="16.5" customHeight="1" x14ac:dyDescent="0.25">
      <c r="A22" s="103" t="s">
        <v>130</v>
      </c>
      <c r="B22" s="15">
        <v>863</v>
      </c>
      <c r="C22" s="56">
        <v>1019</v>
      </c>
      <c r="D22" s="94">
        <f t="shared" si="0"/>
        <v>118.07647740440324</v>
      </c>
      <c r="E22" s="93">
        <f t="shared" si="1"/>
        <v>156</v>
      </c>
      <c r="F22" s="15">
        <v>545</v>
      </c>
      <c r="G22" s="15">
        <v>650</v>
      </c>
      <c r="H22" s="94">
        <f t="shared" si="2"/>
        <v>119.26605504587155</v>
      </c>
      <c r="I22" s="93">
        <f t="shared" si="3"/>
        <v>105</v>
      </c>
      <c r="J22" s="15">
        <v>521</v>
      </c>
      <c r="K22" s="15">
        <v>351</v>
      </c>
      <c r="L22" s="11">
        <f t="shared" si="4"/>
        <v>67.370441458733211</v>
      </c>
      <c r="M22" s="10">
        <f t="shared" si="5"/>
        <v>-170</v>
      </c>
      <c r="N22" s="15">
        <v>275</v>
      </c>
      <c r="O22" s="15">
        <v>146</v>
      </c>
      <c r="P22" s="12">
        <f t="shared" si="6"/>
        <v>53.090909090909086</v>
      </c>
      <c r="Q22" s="102">
        <f t="shared" si="7"/>
        <v>-129</v>
      </c>
      <c r="R22" s="11">
        <v>52.8</v>
      </c>
      <c r="S22" s="11">
        <v>41.6</v>
      </c>
      <c r="T22" s="95">
        <f t="shared" si="26"/>
        <v>-11.199999999999996</v>
      </c>
      <c r="U22" s="15">
        <v>95</v>
      </c>
      <c r="V22" s="15">
        <v>103</v>
      </c>
      <c r="W22" s="12">
        <f t="shared" si="8"/>
        <v>108.42105263157895</v>
      </c>
      <c r="X22" s="10">
        <f t="shared" si="9"/>
        <v>8</v>
      </c>
      <c r="Y22" s="15">
        <v>3017</v>
      </c>
      <c r="Z22" s="126">
        <v>1274</v>
      </c>
      <c r="AA22" s="11">
        <f t="shared" si="10"/>
        <v>42.227378190255223</v>
      </c>
      <c r="AB22" s="10">
        <f t="shared" si="11"/>
        <v>-1743</v>
      </c>
      <c r="AC22" s="15">
        <v>844</v>
      </c>
      <c r="AD22" s="126">
        <v>923</v>
      </c>
      <c r="AE22" s="11">
        <f t="shared" si="12"/>
        <v>109.36018957345972</v>
      </c>
      <c r="AF22" s="10">
        <f t="shared" si="13"/>
        <v>79</v>
      </c>
      <c r="AG22" s="15">
        <v>866</v>
      </c>
      <c r="AH22" s="126">
        <v>88</v>
      </c>
      <c r="AI22" s="11">
        <f t="shared" si="14"/>
        <v>10.161662817551962</v>
      </c>
      <c r="AJ22" s="10">
        <f t="shared" si="15"/>
        <v>-778</v>
      </c>
      <c r="AK22" s="15">
        <v>309</v>
      </c>
      <c r="AL22" s="15">
        <v>127</v>
      </c>
      <c r="AM22" s="12">
        <f t="shared" si="16"/>
        <v>41.100323624595468</v>
      </c>
      <c r="AN22" s="10">
        <f t="shared" si="17"/>
        <v>-182</v>
      </c>
      <c r="AO22" s="16">
        <v>148</v>
      </c>
      <c r="AP22" s="16">
        <v>136</v>
      </c>
      <c r="AQ22" s="14">
        <f t="shared" si="27"/>
        <v>91.9</v>
      </c>
      <c r="AR22" s="13">
        <f t="shared" si="18"/>
        <v>-12</v>
      </c>
      <c r="AS22" s="125">
        <v>594</v>
      </c>
      <c r="AT22" s="15">
        <v>446</v>
      </c>
      <c r="AU22" s="92">
        <f t="shared" si="19"/>
        <v>75.099999999999994</v>
      </c>
      <c r="AV22" s="91">
        <f t="shared" si="20"/>
        <v>-148</v>
      </c>
      <c r="AW22" s="15">
        <v>382</v>
      </c>
      <c r="AX22" s="15">
        <v>483</v>
      </c>
      <c r="AY22" s="92">
        <f t="shared" si="21"/>
        <v>126.43979057591623</v>
      </c>
      <c r="AZ22" s="91">
        <f t="shared" si="22"/>
        <v>101</v>
      </c>
      <c r="BA22" s="15">
        <v>329</v>
      </c>
      <c r="BB22" s="15">
        <v>442</v>
      </c>
      <c r="BC22" s="92">
        <f t="shared" si="28"/>
        <v>134.3465045592705</v>
      </c>
      <c r="BD22" s="91">
        <f t="shared" si="23"/>
        <v>113</v>
      </c>
      <c r="BE22" s="114">
        <v>2418.1556195965418</v>
      </c>
      <c r="BF22" s="114">
        <v>2663.1578947368421</v>
      </c>
      <c r="BG22" s="115">
        <f t="shared" si="31"/>
        <v>110.13178279986701</v>
      </c>
      <c r="BH22" s="90">
        <v>43</v>
      </c>
      <c r="BI22" s="90">
        <v>70</v>
      </c>
      <c r="BJ22" s="92">
        <f t="shared" si="24"/>
        <v>162.7906976744186</v>
      </c>
      <c r="BK22" s="91">
        <f t="shared" si="25"/>
        <v>27</v>
      </c>
      <c r="BL22" s="86"/>
      <c r="BM22" s="90">
        <v>5488.81</v>
      </c>
      <c r="BN22" s="90">
        <v>5866.43</v>
      </c>
      <c r="BO22" s="87">
        <f t="shared" si="29"/>
        <v>106.9</v>
      </c>
      <c r="BP22" s="86">
        <f t="shared" si="30"/>
        <v>377.61999999999989</v>
      </c>
      <c r="BQ22" s="121"/>
      <c r="BR22" s="121"/>
      <c r="BS22" s="121"/>
    </row>
    <row r="23" spans="1:71" s="101" customFormat="1" ht="16.5" customHeight="1" x14ac:dyDescent="0.25">
      <c r="A23" s="103" t="s">
        <v>131</v>
      </c>
      <c r="B23" s="15">
        <v>642</v>
      </c>
      <c r="C23" s="56">
        <v>690</v>
      </c>
      <c r="D23" s="94">
        <f t="shared" si="0"/>
        <v>107.4766355140187</v>
      </c>
      <c r="E23" s="93">
        <f t="shared" si="1"/>
        <v>48</v>
      </c>
      <c r="F23" s="15">
        <v>409</v>
      </c>
      <c r="G23" s="15">
        <v>433</v>
      </c>
      <c r="H23" s="94">
        <f t="shared" si="2"/>
        <v>105.86797066014671</v>
      </c>
      <c r="I23" s="93">
        <f t="shared" si="3"/>
        <v>24</v>
      </c>
      <c r="J23" s="15">
        <v>594</v>
      </c>
      <c r="K23" s="15">
        <v>432</v>
      </c>
      <c r="L23" s="11">
        <f t="shared" si="4"/>
        <v>72.727272727272734</v>
      </c>
      <c r="M23" s="10">
        <f t="shared" si="5"/>
        <v>-162</v>
      </c>
      <c r="N23" s="15">
        <v>282</v>
      </c>
      <c r="O23" s="15">
        <v>182</v>
      </c>
      <c r="P23" s="12">
        <f t="shared" si="6"/>
        <v>64.539007092198588</v>
      </c>
      <c r="Q23" s="102">
        <f t="shared" si="7"/>
        <v>-100</v>
      </c>
      <c r="R23" s="11">
        <v>47.5</v>
      </c>
      <c r="S23" s="11">
        <v>42.1</v>
      </c>
      <c r="T23" s="95">
        <f t="shared" si="26"/>
        <v>-5.3999999999999986</v>
      </c>
      <c r="U23" s="15">
        <v>59</v>
      </c>
      <c r="V23" s="15">
        <v>79</v>
      </c>
      <c r="W23" s="12">
        <f t="shared" si="8"/>
        <v>133.89830508474577</v>
      </c>
      <c r="X23" s="10">
        <f t="shared" si="9"/>
        <v>20</v>
      </c>
      <c r="Y23" s="15">
        <v>3118</v>
      </c>
      <c r="Z23" s="126">
        <v>1327</v>
      </c>
      <c r="AA23" s="11">
        <f t="shared" si="10"/>
        <v>42.559332905708786</v>
      </c>
      <c r="AB23" s="10">
        <f t="shared" si="11"/>
        <v>-1791</v>
      </c>
      <c r="AC23" s="15">
        <v>640</v>
      </c>
      <c r="AD23" s="126">
        <v>672</v>
      </c>
      <c r="AE23" s="11">
        <f t="shared" si="12"/>
        <v>105</v>
      </c>
      <c r="AF23" s="10">
        <f t="shared" si="13"/>
        <v>32</v>
      </c>
      <c r="AG23" s="15">
        <v>817</v>
      </c>
      <c r="AH23" s="126">
        <v>145</v>
      </c>
      <c r="AI23" s="11">
        <f t="shared" si="14"/>
        <v>17.747858017135862</v>
      </c>
      <c r="AJ23" s="10">
        <f t="shared" si="15"/>
        <v>-672</v>
      </c>
      <c r="AK23" s="15">
        <v>158</v>
      </c>
      <c r="AL23" s="15">
        <v>54</v>
      </c>
      <c r="AM23" s="12">
        <f t="shared" si="16"/>
        <v>34.177215189873415</v>
      </c>
      <c r="AN23" s="10">
        <f t="shared" si="17"/>
        <v>-104</v>
      </c>
      <c r="AO23" s="16">
        <v>163</v>
      </c>
      <c r="AP23" s="16">
        <v>129</v>
      </c>
      <c r="AQ23" s="14">
        <f t="shared" si="27"/>
        <v>79.099999999999994</v>
      </c>
      <c r="AR23" s="13">
        <f t="shared" si="18"/>
        <v>-34</v>
      </c>
      <c r="AS23" s="125">
        <v>589</v>
      </c>
      <c r="AT23" s="15">
        <v>462</v>
      </c>
      <c r="AU23" s="92">
        <f t="shared" si="19"/>
        <v>78.400000000000006</v>
      </c>
      <c r="AV23" s="91">
        <f t="shared" si="20"/>
        <v>-127</v>
      </c>
      <c r="AW23" s="15">
        <v>220</v>
      </c>
      <c r="AX23" s="15">
        <v>260</v>
      </c>
      <c r="AY23" s="92">
        <f t="shared" si="21"/>
        <v>118.18181818181819</v>
      </c>
      <c r="AZ23" s="91">
        <f t="shared" si="22"/>
        <v>40</v>
      </c>
      <c r="BA23" s="15">
        <v>199</v>
      </c>
      <c r="BB23" s="15">
        <v>244</v>
      </c>
      <c r="BC23" s="92">
        <f t="shared" si="28"/>
        <v>122.61306532663316</v>
      </c>
      <c r="BD23" s="91">
        <f t="shared" si="23"/>
        <v>45</v>
      </c>
      <c r="BE23" s="114">
        <v>2601.6666666666665</v>
      </c>
      <c r="BF23" s="114">
        <v>3142.4418604651164</v>
      </c>
      <c r="BG23" s="115">
        <f t="shared" si="31"/>
        <v>120.78572173472581</v>
      </c>
      <c r="BH23" s="90">
        <v>22</v>
      </c>
      <c r="BI23" s="90">
        <v>10</v>
      </c>
      <c r="BJ23" s="92">
        <f t="shared" si="24"/>
        <v>45.454545454545453</v>
      </c>
      <c r="BK23" s="91">
        <f t="shared" si="25"/>
        <v>-12</v>
      </c>
      <c r="BL23" s="86"/>
      <c r="BM23" s="90">
        <v>5013.45</v>
      </c>
      <c r="BN23" s="90">
        <v>6519</v>
      </c>
      <c r="BO23" s="87">
        <f t="shared" si="29"/>
        <v>130</v>
      </c>
      <c r="BP23" s="86">
        <f t="shared" si="30"/>
        <v>1505.5500000000002</v>
      </c>
      <c r="BQ23" s="121"/>
      <c r="BR23" s="121"/>
      <c r="BS23" s="121"/>
    </row>
    <row r="24" spans="1:71" s="101" customFormat="1" ht="16.5" customHeight="1" x14ac:dyDescent="0.25">
      <c r="A24" s="103" t="s">
        <v>132</v>
      </c>
      <c r="B24" s="15">
        <v>1871</v>
      </c>
      <c r="C24" s="56">
        <v>2093</v>
      </c>
      <c r="D24" s="94">
        <f t="shared" si="0"/>
        <v>111.86531266702298</v>
      </c>
      <c r="E24" s="93">
        <f t="shared" si="1"/>
        <v>222</v>
      </c>
      <c r="F24" s="15">
        <v>1325</v>
      </c>
      <c r="G24" s="15">
        <v>1596</v>
      </c>
      <c r="H24" s="94">
        <f t="shared" si="2"/>
        <v>120.45283018867924</v>
      </c>
      <c r="I24" s="93">
        <f t="shared" si="3"/>
        <v>271</v>
      </c>
      <c r="J24" s="15">
        <v>1432</v>
      </c>
      <c r="K24" s="15">
        <v>818</v>
      </c>
      <c r="L24" s="11">
        <f t="shared" si="4"/>
        <v>57.122905027932958</v>
      </c>
      <c r="M24" s="10">
        <f t="shared" si="5"/>
        <v>-614</v>
      </c>
      <c r="N24" s="15">
        <v>627</v>
      </c>
      <c r="O24" s="15">
        <v>351</v>
      </c>
      <c r="P24" s="12">
        <f t="shared" si="6"/>
        <v>55.980861244019145</v>
      </c>
      <c r="Q24" s="102">
        <f t="shared" si="7"/>
        <v>-276</v>
      </c>
      <c r="R24" s="11">
        <v>43.8</v>
      </c>
      <c r="S24" s="11">
        <v>42.9</v>
      </c>
      <c r="T24" s="95">
        <f t="shared" si="26"/>
        <v>-0.89999999999999858</v>
      </c>
      <c r="U24" s="15">
        <v>255</v>
      </c>
      <c r="V24" s="15">
        <v>190</v>
      </c>
      <c r="W24" s="12">
        <f t="shared" si="8"/>
        <v>74.509803921568633</v>
      </c>
      <c r="X24" s="10">
        <f t="shared" si="9"/>
        <v>-65</v>
      </c>
      <c r="Y24" s="99">
        <v>8053</v>
      </c>
      <c r="Z24" s="126">
        <v>3363</v>
      </c>
      <c r="AA24" s="94">
        <f t="shared" si="10"/>
        <v>41.760834471625479</v>
      </c>
      <c r="AB24" s="93">
        <f t="shared" si="11"/>
        <v>-4690</v>
      </c>
      <c r="AC24" s="99">
        <v>1830</v>
      </c>
      <c r="AD24" s="126">
        <v>2036</v>
      </c>
      <c r="AE24" s="94">
        <f t="shared" si="12"/>
        <v>111.2568306010929</v>
      </c>
      <c r="AF24" s="93">
        <f t="shared" si="13"/>
        <v>206</v>
      </c>
      <c r="AG24" s="99">
        <v>4229</v>
      </c>
      <c r="AH24" s="126">
        <v>558</v>
      </c>
      <c r="AI24" s="11">
        <f t="shared" si="14"/>
        <v>13.194608654528256</v>
      </c>
      <c r="AJ24" s="10">
        <f t="shared" si="15"/>
        <v>-3671</v>
      </c>
      <c r="AK24" s="15">
        <v>567</v>
      </c>
      <c r="AL24" s="15">
        <v>405</v>
      </c>
      <c r="AM24" s="12">
        <f t="shared" si="16"/>
        <v>71.428571428571431</v>
      </c>
      <c r="AN24" s="10">
        <f t="shared" si="17"/>
        <v>-162</v>
      </c>
      <c r="AO24" s="16">
        <v>441</v>
      </c>
      <c r="AP24" s="16">
        <v>331</v>
      </c>
      <c r="AQ24" s="14">
        <f t="shared" si="27"/>
        <v>75.099999999999994</v>
      </c>
      <c r="AR24" s="13">
        <f t="shared" si="18"/>
        <v>-110</v>
      </c>
      <c r="AS24" s="125">
        <v>2005</v>
      </c>
      <c r="AT24" s="15">
        <v>1397</v>
      </c>
      <c r="AU24" s="92">
        <f t="shared" si="19"/>
        <v>69.7</v>
      </c>
      <c r="AV24" s="91">
        <f t="shared" si="20"/>
        <v>-608</v>
      </c>
      <c r="AW24" s="15">
        <v>575</v>
      </c>
      <c r="AX24" s="15">
        <v>946</v>
      </c>
      <c r="AY24" s="92">
        <f t="shared" si="21"/>
        <v>164.52173913043478</v>
      </c>
      <c r="AZ24" s="91">
        <f t="shared" si="22"/>
        <v>371</v>
      </c>
      <c r="BA24" s="15">
        <v>484</v>
      </c>
      <c r="BB24" s="15">
        <v>819</v>
      </c>
      <c r="BC24" s="92">
        <f t="shared" si="28"/>
        <v>169.21487603305786</v>
      </c>
      <c r="BD24" s="91">
        <f t="shared" si="23"/>
        <v>335</v>
      </c>
      <c r="BE24" s="114">
        <v>3152.8545119705341</v>
      </c>
      <c r="BF24" s="114">
        <v>3170.3859060402683</v>
      </c>
      <c r="BG24" s="115">
        <f t="shared" si="31"/>
        <v>100.55604830489871</v>
      </c>
      <c r="BH24" s="90">
        <v>287</v>
      </c>
      <c r="BI24" s="90">
        <v>197</v>
      </c>
      <c r="BJ24" s="92">
        <f t="shared" si="24"/>
        <v>68.641114982578401</v>
      </c>
      <c r="BK24" s="91">
        <f t="shared" si="25"/>
        <v>-90</v>
      </c>
      <c r="BL24" s="86"/>
      <c r="BM24" s="90">
        <v>6831.61</v>
      </c>
      <c r="BN24" s="90">
        <v>6814.22</v>
      </c>
      <c r="BO24" s="87">
        <f t="shared" si="29"/>
        <v>99.7</v>
      </c>
      <c r="BP24" s="86">
        <f t="shared" si="30"/>
        <v>-17.389999999999418</v>
      </c>
      <c r="BQ24" s="121"/>
      <c r="BR24" s="121"/>
      <c r="BS24" s="121"/>
    </row>
    <row r="25" spans="1:71" s="101" customFormat="1" ht="16.5" customHeight="1" x14ac:dyDescent="0.25">
      <c r="A25" s="103" t="s">
        <v>133</v>
      </c>
      <c r="B25" s="15">
        <v>2587</v>
      </c>
      <c r="C25" s="56">
        <v>3534</v>
      </c>
      <c r="D25" s="94">
        <f t="shared" si="0"/>
        <v>136.60610746037884</v>
      </c>
      <c r="E25" s="93">
        <f t="shared" si="1"/>
        <v>947</v>
      </c>
      <c r="F25" s="15">
        <v>1543</v>
      </c>
      <c r="G25" s="15">
        <v>2528</v>
      </c>
      <c r="H25" s="94">
        <f t="shared" si="2"/>
        <v>163.83668178872327</v>
      </c>
      <c r="I25" s="93">
        <f t="shared" si="3"/>
        <v>985</v>
      </c>
      <c r="J25" s="15">
        <v>3428</v>
      </c>
      <c r="K25" s="15">
        <v>1852</v>
      </c>
      <c r="L25" s="11">
        <f t="shared" si="4"/>
        <v>54.025670945157522</v>
      </c>
      <c r="M25" s="10">
        <f t="shared" si="5"/>
        <v>-1576</v>
      </c>
      <c r="N25" s="15">
        <v>2541</v>
      </c>
      <c r="O25" s="15">
        <v>1132</v>
      </c>
      <c r="P25" s="12">
        <f t="shared" si="6"/>
        <v>44.549390003935457</v>
      </c>
      <c r="Q25" s="102">
        <f t="shared" si="7"/>
        <v>-1409</v>
      </c>
      <c r="R25" s="11">
        <v>74.099999999999994</v>
      </c>
      <c r="S25" s="11">
        <v>61.1</v>
      </c>
      <c r="T25" s="95">
        <f t="shared" si="26"/>
        <v>-12.999999999999993</v>
      </c>
      <c r="U25" s="15">
        <v>317</v>
      </c>
      <c r="V25" s="15">
        <v>166</v>
      </c>
      <c r="W25" s="12">
        <f t="shared" si="8"/>
        <v>52.365930599369079</v>
      </c>
      <c r="X25" s="10">
        <f t="shared" si="9"/>
        <v>-151</v>
      </c>
      <c r="Y25" s="99">
        <v>12875</v>
      </c>
      <c r="Z25" s="126">
        <v>5837</v>
      </c>
      <c r="AA25" s="94">
        <f t="shared" si="10"/>
        <v>45.335922330097091</v>
      </c>
      <c r="AB25" s="93">
        <f t="shared" si="11"/>
        <v>-7038</v>
      </c>
      <c r="AC25" s="99">
        <v>2537</v>
      </c>
      <c r="AD25" s="126">
        <v>3244</v>
      </c>
      <c r="AE25" s="94">
        <f t="shared" si="12"/>
        <v>127.86756011036657</v>
      </c>
      <c r="AF25" s="93">
        <f t="shared" si="13"/>
        <v>707</v>
      </c>
      <c r="AG25" s="99">
        <v>4246</v>
      </c>
      <c r="AH25" s="126">
        <v>671</v>
      </c>
      <c r="AI25" s="11">
        <f t="shared" si="14"/>
        <v>15.803108808290157</v>
      </c>
      <c r="AJ25" s="10">
        <f t="shared" si="15"/>
        <v>-3575</v>
      </c>
      <c r="AK25" s="15">
        <v>1171</v>
      </c>
      <c r="AL25" s="15">
        <v>918</v>
      </c>
      <c r="AM25" s="12">
        <f t="shared" si="16"/>
        <v>78.39453458582409</v>
      </c>
      <c r="AN25" s="10">
        <f t="shared" si="17"/>
        <v>-253</v>
      </c>
      <c r="AO25" s="16">
        <v>974</v>
      </c>
      <c r="AP25" s="16">
        <v>744</v>
      </c>
      <c r="AQ25" s="14">
        <f t="shared" si="27"/>
        <v>76.400000000000006</v>
      </c>
      <c r="AR25" s="13">
        <f t="shared" si="18"/>
        <v>-230</v>
      </c>
      <c r="AS25" s="125">
        <v>4298</v>
      </c>
      <c r="AT25" s="15">
        <v>2831</v>
      </c>
      <c r="AU25" s="92">
        <f t="shared" si="19"/>
        <v>65.900000000000006</v>
      </c>
      <c r="AV25" s="91">
        <f t="shared" si="20"/>
        <v>-1467</v>
      </c>
      <c r="AW25" s="15">
        <v>1000</v>
      </c>
      <c r="AX25" s="15">
        <v>1880</v>
      </c>
      <c r="AY25" s="92">
        <f t="shared" si="21"/>
        <v>188</v>
      </c>
      <c r="AZ25" s="91">
        <f t="shared" si="22"/>
        <v>880</v>
      </c>
      <c r="BA25" s="15">
        <v>774</v>
      </c>
      <c r="BB25" s="15">
        <v>1494</v>
      </c>
      <c r="BC25" s="92">
        <f t="shared" si="28"/>
        <v>193.02325581395351</v>
      </c>
      <c r="BD25" s="91">
        <f t="shared" si="23"/>
        <v>720</v>
      </c>
      <c r="BE25" s="114">
        <v>2414.5860709592639</v>
      </c>
      <c r="BF25" s="114">
        <v>2777.5</v>
      </c>
      <c r="BG25" s="115">
        <f t="shared" si="31"/>
        <v>115.0300680272109</v>
      </c>
      <c r="BH25" s="90">
        <v>405</v>
      </c>
      <c r="BI25" s="90">
        <v>208</v>
      </c>
      <c r="BJ25" s="92">
        <f t="shared" si="24"/>
        <v>51.358024691358025</v>
      </c>
      <c r="BK25" s="91">
        <f t="shared" si="25"/>
        <v>-197</v>
      </c>
      <c r="BL25" s="86"/>
      <c r="BM25" s="90">
        <v>5994.86</v>
      </c>
      <c r="BN25" s="90">
        <v>6846.2</v>
      </c>
      <c r="BO25" s="87">
        <f t="shared" si="29"/>
        <v>114.2</v>
      </c>
      <c r="BP25" s="86">
        <f t="shared" si="30"/>
        <v>851.34000000000015</v>
      </c>
      <c r="BQ25" s="121"/>
      <c r="BR25" s="121"/>
      <c r="BS25" s="121"/>
    </row>
    <row r="26" spans="1:71" s="101" customFormat="1" ht="16.5" customHeight="1" x14ac:dyDescent="0.25">
      <c r="A26" s="103" t="s">
        <v>134</v>
      </c>
      <c r="B26" s="15">
        <v>4856</v>
      </c>
      <c r="C26" s="56">
        <v>6975</v>
      </c>
      <c r="D26" s="94">
        <f t="shared" si="0"/>
        <v>143.63673805601317</v>
      </c>
      <c r="E26" s="93">
        <f t="shared" si="1"/>
        <v>2119</v>
      </c>
      <c r="F26" s="15">
        <v>2899</v>
      </c>
      <c r="G26" s="15">
        <v>5011</v>
      </c>
      <c r="H26" s="94">
        <f t="shared" si="2"/>
        <v>172.85270783028631</v>
      </c>
      <c r="I26" s="93">
        <f t="shared" si="3"/>
        <v>2112</v>
      </c>
      <c r="J26" s="15">
        <v>3639</v>
      </c>
      <c r="K26" s="15">
        <v>2717</v>
      </c>
      <c r="L26" s="11">
        <f t="shared" si="4"/>
        <v>74.663369057433357</v>
      </c>
      <c r="M26" s="10">
        <f t="shared" si="5"/>
        <v>-922</v>
      </c>
      <c r="N26" s="15">
        <v>2133</v>
      </c>
      <c r="O26" s="15">
        <v>1294</v>
      </c>
      <c r="P26" s="12">
        <f t="shared" si="6"/>
        <v>60.665729020159397</v>
      </c>
      <c r="Q26" s="102">
        <f t="shared" si="7"/>
        <v>-839</v>
      </c>
      <c r="R26" s="11">
        <v>58.6</v>
      </c>
      <c r="S26" s="11">
        <v>47.6</v>
      </c>
      <c r="T26" s="95">
        <f t="shared" si="26"/>
        <v>-11</v>
      </c>
      <c r="U26" s="15">
        <v>372</v>
      </c>
      <c r="V26" s="15">
        <v>170</v>
      </c>
      <c r="W26" s="12">
        <f t="shared" si="8"/>
        <v>45.698924731182792</v>
      </c>
      <c r="X26" s="10">
        <f t="shared" si="9"/>
        <v>-202</v>
      </c>
      <c r="Y26" s="99">
        <v>24707</v>
      </c>
      <c r="Z26" s="126">
        <v>13304</v>
      </c>
      <c r="AA26" s="94">
        <f t="shared" si="10"/>
        <v>53.847087869834468</v>
      </c>
      <c r="AB26" s="93">
        <f t="shared" si="11"/>
        <v>-11403</v>
      </c>
      <c r="AC26" s="99">
        <v>4742</v>
      </c>
      <c r="AD26" s="126">
        <v>6505</v>
      </c>
      <c r="AE26" s="94">
        <f t="shared" si="12"/>
        <v>137.17840573597638</v>
      </c>
      <c r="AF26" s="93">
        <f t="shared" si="13"/>
        <v>1763</v>
      </c>
      <c r="AG26" s="99">
        <v>11675</v>
      </c>
      <c r="AH26" s="126">
        <v>2330</v>
      </c>
      <c r="AI26" s="11">
        <f t="shared" si="14"/>
        <v>19.957173447537475</v>
      </c>
      <c r="AJ26" s="10">
        <f t="shared" si="15"/>
        <v>-9345</v>
      </c>
      <c r="AK26" s="15">
        <v>489</v>
      </c>
      <c r="AL26" s="15">
        <v>495</v>
      </c>
      <c r="AM26" s="12">
        <f t="shared" si="16"/>
        <v>101.22699386503066</v>
      </c>
      <c r="AN26" s="10">
        <f t="shared" si="17"/>
        <v>6</v>
      </c>
      <c r="AO26" s="16">
        <v>2034</v>
      </c>
      <c r="AP26" s="16">
        <v>1238</v>
      </c>
      <c r="AQ26" s="14">
        <f t="shared" si="27"/>
        <v>60.9</v>
      </c>
      <c r="AR26" s="13">
        <f t="shared" si="18"/>
        <v>-796</v>
      </c>
      <c r="AS26" s="125">
        <v>11319</v>
      </c>
      <c r="AT26" s="15">
        <v>6892</v>
      </c>
      <c r="AU26" s="92">
        <f t="shared" si="19"/>
        <v>60.9</v>
      </c>
      <c r="AV26" s="91">
        <f t="shared" si="20"/>
        <v>-4427</v>
      </c>
      <c r="AW26" s="15">
        <v>1805</v>
      </c>
      <c r="AX26" s="15">
        <v>3421</v>
      </c>
      <c r="AY26" s="92">
        <f t="shared" si="21"/>
        <v>189.52908587257616</v>
      </c>
      <c r="AZ26" s="91">
        <f t="shared" si="22"/>
        <v>1616</v>
      </c>
      <c r="BA26" s="15">
        <v>1371</v>
      </c>
      <c r="BB26" s="15">
        <v>2863</v>
      </c>
      <c r="BC26" s="92">
        <f t="shared" si="28"/>
        <v>208.82567469000728</v>
      </c>
      <c r="BD26" s="91">
        <f t="shared" si="23"/>
        <v>1492</v>
      </c>
      <c r="BE26" s="114">
        <v>3565.1245551601423</v>
      </c>
      <c r="BF26" s="114">
        <v>3743.5251798561153</v>
      </c>
      <c r="BG26" s="115">
        <f t="shared" si="31"/>
        <v>105.00405026348257</v>
      </c>
      <c r="BH26" s="90">
        <v>2154</v>
      </c>
      <c r="BI26" s="90">
        <v>1045</v>
      </c>
      <c r="BJ26" s="92">
        <f t="shared" si="24"/>
        <v>48.514391829155059</v>
      </c>
      <c r="BK26" s="91">
        <f t="shared" si="25"/>
        <v>-1109</v>
      </c>
      <c r="BL26" s="86"/>
      <c r="BM26" s="90">
        <v>5789.72</v>
      </c>
      <c r="BN26" s="90">
        <v>6540.98</v>
      </c>
      <c r="BO26" s="87">
        <f t="shared" si="29"/>
        <v>113</v>
      </c>
      <c r="BP26" s="86">
        <f t="shared" si="30"/>
        <v>751.25999999999931</v>
      </c>
      <c r="BQ26" s="121"/>
      <c r="BR26" s="121"/>
      <c r="BS26" s="121"/>
    </row>
    <row r="27" spans="1:71" s="101" customFormat="1" ht="16.5" customHeight="1" x14ac:dyDescent="0.25">
      <c r="A27" s="103" t="s">
        <v>135</v>
      </c>
      <c r="B27" s="15">
        <v>1465</v>
      </c>
      <c r="C27" s="56">
        <v>2021</v>
      </c>
      <c r="D27" s="94">
        <f t="shared" si="0"/>
        <v>137.95221843003412</v>
      </c>
      <c r="E27" s="93">
        <f t="shared" si="1"/>
        <v>556</v>
      </c>
      <c r="F27" s="15">
        <v>926</v>
      </c>
      <c r="G27" s="15">
        <v>1528</v>
      </c>
      <c r="H27" s="94">
        <f t="shared" si="2"/>
        <v>165.0107991360691</v>
      </c>
      <c r="I27" s="93">
        <f t="shared" si="3"/>
        <v>602</v>
      </c>
      <c r="J27" s="15">
        <v>1718</v>
      </c>
      <c r="K27" s="15">
        <v>1363</v>
      </c>
      <c r="L27" s="11">
        <f t="shared" si="4"/>
        <v>79.336437718277068</v>
      </c>
      <c r="M27" s="10">
        <f t="shared" si="5"/>
        <v>-355</v>
      </c>
      <c r="N27" s="15">
        <v>1213</v>
      </c>
      <c r="O27" s="15">
        <v>871</v>
      </c>
      <c r="P27" s="12">
        <f t="shared" si="6"/>
        <v>71.805441055234951</v>
      </c>
      <c r="Q27" s="102">
        <f t="shared" si="7"/>
        <v>-342</v>
      </c>
      <c r="R27" s="11">
        <v>70.599999999999994</v>
      </c>
      <c r="S27" s="11">
        <v>63.9</v>
      </c>
      <c r="T27" s="95">
        <f t="shared" si="26"/>
        <v>-6.6999999999999957</v>
      </c>
      <c r="U27" s="15">
        <v>149</v>
      </c>
      <c r="V27" s="15">
        <v>110</v>
      </c>
      <c r="W27" s="12">
        <f t="shared" si="8"/>
        <v>73.825503355704697</v>
      </c>
      <c r="X27" s="10">
        <f t="shared" si="9"/>
        <v>-39</v>
      </c>
      <c r="Y27" s="15">
        <v>5557</v>
      </c>
      <c r="Z27" s="126">
        <v>2852</v>
      </c>
      <c r="AA27" s="11">
        <f t="shared" si="10"/>
        <v>51.322656109411554</v>
      </c>
      <c r="AB27" s="10">
        <f t="shared" si="11"/>
        <v>-2705</v>
      </c>
      <c r="AC27" s="15">
        <v>1443</v>
      </c>
      <c r="AD27" s="126">
        <v>1840</v>
      </c>
      <c r="AE27" s="11">
        <f t="shared" si="12"/>
        <v>127.51212751212751</v>
      </c>
      <c r="AF27" s="10">
        <f t="shared" si="13"/>
        <v>397</v>
      </c>
      <c r="AG27" s="15">
        <v>1994</v>
      </c>
      <c r="AH27" s="126">
        <v>123</v>
      </c>
      <c r="AI27" s="11">
        <f t="shared" si="14"/>
        <v>6.168505516549649</v>
      </c>
      <c r="AJ27" s="10">
        <f t="shared" si="15"/>
        <v>-1871</v>
      </c>
      <c r="AK27" s="15">
        <v>397</v>
      </c>
      <c r="AL27" s="15">
        <v>318</v>
      </c>
      <c r="AM27" s="12">
        <f t="shared" si="16"/>
        <v>80.100755667506292</v>
      </c>
      <c r="AN27" s="10">
        <f t="shared" si="17"/>
        <v>-79</v>
      </c>
      <c r="AO27" s="16">
        <v>391</v>
      </c>
      <c r="AP27" s="16">
        <v>364</v>
      </c>
      <c r="AQ27" s="14">
        <f t="shared" si="27"/>
        <v>93.1</v>
      </c>
      <c r="AR27" s="13">
        <f t="shared" si="18"/>
        <v>-27</v>
      </c>
      <c r="AS27" s="125">
        <v>2508</v>
      </c>
      <c r="AT27" s="15">
        <v>2021</v>
      </c>
      <c r="AU27" s="92">
        <f t="shared" si="19"/>
        <v>80.599999999999994</v>
      </c>
      <c r="AV27" s="91">
        <f t="shared" si="20"/>
        <v>-487</v>
      </c>
      <c r="AW27" s="15">
        <v>509</v>
      </c>
      <c r="AX27" s="15">
        <v>930</v>
      </c>
      <c r="AY27" s="92">
        <f t="shared" si="21"/>
        <v>182.71119842829074</v>
      </c>
      <c r="AZ27" s="91">
        <f t="shared" si="22"/>
        <v>421</v>
      </c>
      <c r="BA27" s="15">
        <v>411</v>
      </c>
      <c r="BB27" s="15">
        <v>788</v>
      </c>
      <c r="BC27" s="92">
        <f t="shared" si="28"/>
        <v>191.72749391727496</v>
      </c>
      <c r="BD27" s="91">
        <f t="shared" si="23"/>
        <v>377</v>
      </c>
      <c r="BE27" s="114">
        <v>2526.3888888888887</v>
      </c>
      <c r="BF27" s="114">
        <v>3249.1243432574429</v>
      </c>
      <c r="BG27" s="115">
        <f t="shared" si="31"/>
        <v>128.60745064020668</v>
      </c>
      <c r="BH27" s="90">
        <v>458</v>
      </c>
      <c r="BI27" s="90">
        <v>225</v>
      </c>
      <c r="BJ27" s="92">
        <f t="shared" si="24"/>
        <v>49.126637554585152</v>
      </c>
      <c r="BK27" s="91">
        <f t="shared" si="25"/>
        <v>-233</v>
      </c>
      <c r="BL27" s="86">
        <v>0</v>
      </c>
      <c r="BM27" s="90">
        <v>6275.75</v>
      </c>
      <c r="BN27" s="90">
        <v>6528.64</v>
      </c>
      <c r="BO27" s="87">
        <f t="shared" si="29"/>
        <v>104</v>
      </c>
      <c r="BP27" s="86">
        <f t="shared" si="30"/>
        <v>252.89000000000033</v>
      </c>
      <c r="BQ27" s="121"/>
      <c r="BR27" s="121"/>
      <c r="BS27" s="12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2020-10-09T11:22:44Z</dcterms:modified>
</cp:coreProperties>
</file>