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0 рік\ПОРТАЛ 2020\10 січень-жовтень\1.Ситуація на ринку праці та результати діяльності державної служби зайнятості\"/>
    </mc:Choice>
  </mc:AlternateContent>
  <bookViews>
    <workbookView xWindow="0" yWindow="0" windowWidth="20400" windowHeight="7365" tabRatio="573" activeTab="7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'!$B$1:$F$26</definedName>
    <definedName name="_xlnm.Print_Area" localSheetId="1">'1 '!$A$1:$C$11</definedName>
    <definedName name="_xlnm.Print_Area" localSheetId="2">'2 '!$A$1:$I$11</definedName>
    <definedName name="_xlnm.Print_Area" localSheetId="4">'4 '!$A$1:$F$26</definedName>
    <definedName name="_xlnm.Print_Area" localSheetId="5">'5 '!$A$1:$E$16</definedName>
    <definedName name="_xlnm.Print_Area" localSheetId="6">'6'!$A$1:$E$43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7" i="27" l="1"/>
  <c r="D13" i="12" l="1"/>
  <c r="D8" i="12" l="1"/>
  <c r="E8" i="12"/>
  <c r="E10" i="10" l="1"/>
  <c r="E11" i="10"/>
  <c r="E17" i="10"/>
  <c r="E18" i="10"/>
  <c r="D25" i="11"/>
  <c r="D12" i="11"/>
  <c r="D13" i="11"/>
  <c r="D14" i="11"/>
  <c r="D15" i="11"/>
  <c r="D16" i="11"/>
  <c r="D17" i="11"/>
  <c r="D18" i="11"/>
  <c r="D19" i="11"/>
  <c r="D9" i="12" l="1"/>
  <c r="E9" i="12"/>
  <c r="D10" i="12"/>
  <c r="E10" i="12"/>
  <c r="D11" i="12"/>
  <c r="E11" i="12"/>
  <c r="D12" i="12"/>
  <c r="E12" i="12"/>
  <c r="E13" i="12"/>
  <c r="D14" i="12"/>
  <c r="E14" i="12"/>
  <c r="D15" i="12"/>
  <c r="E15" i="12"/>
  <c r="D16" i="12"/>
  <c r="E16" i="12"/>
  <c r="C7" i="11"/>
  <c r="E12" i="10" l="1"/>
  <c r="D11" i="11" l="1"/>
  <c r="D21" i="11" l="1"/>
  <c r="E15" i="10" l="1"/>
  <c r="BL9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10" i="14"/>
  <c r="BG9" i="14"/>
  <c r="E13" i="10" l="1"/>
  <c r="E40" i="27" l="1"/>
  <c r="AW9" i="14" l="1"/>
  <c r="E14" i="10"/>
  <c r="D19" i="27" l="1"/>
  <c r="D17" i="27"/>
  <c r="E21" i="10" l="1"/>
  <c r="E22" i="10"/>
  <c r="E9" i="10"/>
  <c r="BO10" i="14" l="1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9" i="14"/>
  <c r="B7" i="12" l="1"/>
  <c r="C7" i="12"/>
  <c r="B7" i="11"/>
  <c r="E7" i="12" l="1"/>
  <c r="D7" i="12"/>
  <c r="D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D9" i="11"/>
  <c r="D10" i="11"/>
  <c r="D22" i="11"/>
  <c r="D23" i="11"/>
  <c r="D24" i="11"/>
  <c r="D8" i="11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H9" i="14"/>
  <c r="BB9" i="14"/>
  <c r="BA9" i="14"/>
  <c r="AX9" i="14"/>
  <c r="AT9" i="14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O9" i="14"/>
  <c r="AL9" i="14"/>
  <c r="AK9" i="14"/>
  <c r="AH9" i="14"/>
  <c r="AG9" i="14"/>
  <c r="AD9" i="14"/>
  <c r="AC9" i="14"/>
  <c r="Z9" i="14"/>
  <c r="Y9" i="14"/>
  <c r="V9" i="14"/>
  <c r="U9" i="14"/>
  <c r="T9" i="14"/>
  <c r="O9" i="14"/>
  <c r="N9" i="14"/>
  <c r="K9" i="14"/>
  <c r="J9" i="14"/>
  <c r="G9" i="14"/>
  <c r="F9" i="14"/>
  <c r="C9" i="14"/>
  <c r="B9" i="14"/>
  <c r="X9" i="14" l="1"/>
  <c r="AN9" i="14"/>
  <c r="AR9" i="14"/>
  <c r="AV9" i="14"/>
  <c r="BD9" i="14"/>
  <c r="BC9" i="14"/>
  <c r="BJ9" i="14"/>
  <c r="AJ9" i="14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6" i="27" l="1"/>
  <c r="C8" i="10"/>
  <c r="F26" i="10"/>
  <c r="E26" i="10"/>
  <c r="F25" i="10"/>
  <c r="E25" i="10"/>
  <c r="F24" i="10"/>
  <c r="E24" i="10"/>
  <c r="F23" i="10"/>
  <c r="E23" i="10"/>
  <c r="F22" i="10"/>
  <c r="F21" i="10"/>
  <c r="F20" i="10"/>
  <c r="E20" i="10"/>
  <c r="F19" i="10"/>
  <c r="E19" i="10"/>
  <c r="F18" i="10"/>
  <c r="F17" i="10"/>
  <c r="F16" i="10"/>
  <c r="E16" i="10"/>
  <c r="F15" i="10"/>
  <c r="F14" i="10"/>
  <c r="F13" i="10"/>
  <c r="F12" i="10"/>
  <c r="F11" i="10"/>
  <c r="F10" i="10"/>
  <c r="F9" i="10"/>
  <c r="D8" i="10"/>
  <c r="E8" i="10" l="1"/>
  <c r="F8" i="10"/>
  <c r="D42" i="27" l="1"/>
  <c r="D40" i="27"/>
  <c r="D39" i="27"/>
  <c r="E38" i="27"/>
  <c r="D38" i="27"/>
  <c r="E37" i="27"/>
  <c r="D37" i="27"/>
  <c r="E31" i="27"/>
  <c r="D31" i="27"/>
  <c r="E30" i="27"/>
  <c r="D30" i="27"/>
  <c r="E29" i="27"/>
  <c r="D29" i="27"/>
  <c r="E28" i="27"/>
  <c r="D28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E17" i="27"/>
  <c r="E15" i="27"/>
  <c r="D15" i="27"/>
  <c r="E13" i="27"/>
  <c r="D13" i="27"/>
  <c r="E12" i="27"/>
  <c r="D12" i="27"/>
  <c r="E11" i="27"/>
  <c r="D11" i="27"/>
  <c r="E9" i="27"/>
  <c r="D9" i="27"/>
  <c r="E8" i="27"/>
  <c r="D8" i="27"/>
  <c r="D7" i="27"/>
  <c r="E6" i="27"/>
</calcChain>
</file>

<file path=xl/sharedStrings.xml><?xml version="1.0" encoding="utf-8"?>
<sst xmlns="http://schemas.openxmlformats.org/spreadsheetml/2006/main" count="282" uniqueCount="180">
  <si>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</si>
  <si>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</si>
  <si>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</si>
  <si>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</si>
  <si>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</si>
  <si>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</si>
  <si>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</si>
  <si>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</si>
  <si>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</si>
  <si>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</si>
  <si>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</si>
  <si>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</si>
  <si>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</si>
  <si>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</si>
  <si>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</si>
  <si>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</si>
  <si>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</si>
  <si>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</si>
  <si>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</si>
  <si>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</si>
  <si>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</si>
  <si>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</si>
  <si>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</si>
  <si>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</si>
  <si>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</si>
  <si>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</si>
  <si>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</si>
  <si>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</si>
  <si>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</si>
  <si>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</si>
  <si>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</si>
  <si>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</si>
  <si>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</si>
  <si>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</si>
  <si>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</si>
  <si>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</si>
  <si>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</si>
  <si>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</si>
  <si>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</si>
  <si>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</si>
  <si>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</si>
  <si>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</si>
  <si>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</si>
  <si>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</si>
  <si>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</si>
  <si>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</si>
  <si>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</si>
  <si>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</si>
  <si>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</si>
  <si>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</si>
  <si>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</si>
  <si>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</si>
  <si>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</si>
  <si>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</si>
  <si>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</si>
  <si>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</si>
  <si>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</si>
  <si>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</si>
  <si>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</si>
  <si>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</si>
  <si>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</si>
  <si>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</si>
  <si>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</si>
  <si>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</si>
  <si>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</si>
  <si>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>за формою 3-ПН</t>
  </si>
  <si>
    <t>з інших джерел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</si>
  <si>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</si>
  <si>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</si>
  <si>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</si>
  <si>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</si>
  <si>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</si>
  <si>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</si>
  <si>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</si>
  <si>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</si>
  <si>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</si>
  <si>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</si>
  <si>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</si>
  <si>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</si>
  <si>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</si>
  <si>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</si>
  <si>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</si>
  <si>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</si>
  <si>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</si>
  <si>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</si>
  <si>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</si>
  <si>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</si>
  <si>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</si>
  <si>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</si>
  <si>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</si>
  <si>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</si>
  <si>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</si>
  <si>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</si>
  <si>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</si>
  <si>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</si>
  <si>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</si>
  <si>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</si>
  <si>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</si>
  <si>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</si>
  <si>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</si>
  <si>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</si>
  <si>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</si>
  <si>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</si>
  <si>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</si>
  <si>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</si>
  <si>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</si>
  <si>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</si>
  <si>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</si>
  <si>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</si>
  <si>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</si>
  <si>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</si>
  <si>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</si>
  <si>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</si>
  <si>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 2019 р.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</si>
  <si>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</si>
  <si>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</si>
  <si>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</si>
  <si>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</si>
  <si>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</si>
  <si>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</si>
  <si>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</si>
  <si>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</si>
  <si>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</si>
  <si>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</si>
  <si>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</si>
  <si>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</si>
  <si>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</si>
  <si>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</si>
  <si>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</si>
  <si>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</si>
  <si>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</si>
  <si>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</si>
  <si>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</si>
  <si>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</si>
  <si>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</si>
  <si>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</si>
  <si>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шляхом одноразової виплати допомоги по безробіттю,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</si>
  <si>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</si>
  <si>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</si>
  <si>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</si>
  <si>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</si>
  <si>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 xml:space="preserve">  - з компенсацією витрат роботодавцю єдиного внеску, осіб</t>
  </si>
  <si>
    <t>2020 р.</t>
  </si>
  <si>
    <t xml:space="preserve"> 2020 р.</t>
  </si>
  <si>
    <t xml:space="preserve"> +3 осіб</t>
  </si>
  <si>
    <t>Показники робочої сили за I півріччя 2020 року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</si>
  <si>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367,3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</si>
  <si>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366,6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</si>
  <si>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356,4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</si>
  <si>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44,5%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</si>
  <si>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49,2%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</si>
  <si>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56,8%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</si>
  <si>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51,5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</si>
  <si>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51,5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</si>
  <si>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51,5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</si>
  <si>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12,3%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</si>
  <si>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12,3%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</si>
  <si>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12,6%</t>
    </r>
  </si>
  <si>
    <t>Робоча сила у віці 15-70 років у середньому                                   за І півріччя 2019 -2020 рр.                                                                                                                                                   за місцем проживання та статтю</t>
  </si>
  <si>
    <t xml:space="preserve">Робоча сила віком 15-70 років за І півріччя 2019 -2020 рр.  </t>
  </si>
  <si>
    <t xml:space="preserve">  січень-жовтень 2020 р.</t>
  </si>
  <si>
    <t xml:space="preserve"> січень-жовтень 2020 р.</t>
  </si>
  <si>
    <t>січень-жовтень 2020 р.</t>
  </si>
  <si>
    <t>січень-жовтень 2019 р.</t>
  </si>
  <si>
    <t xml:space="preserve"> січень-жовтень 2019 р.</t>
  </si>
  <si>
    <r>
      <t xml:space="preserve">Середній розмір допомоги по безробіттю у </t>
    </r>
    <r>
      <rPr>
        <sz val="11"/>
        <color rgb="FFFF0000"/>
        <rFont val="Times New Roman"/>
        <family val="1"/>
        <charset val="204"/>
      </rPr>
      <t>ЖОВТНІ</t>
    </r>
    <r>
      <rPr>
        <sz val="11"/>
        <rFont val="Times New Roman"/>
        <family val="1"/>
        <charset val="204"/>
      </rPr>
      <t xml:space="preserve">, </t>
    </r>
    <r>
      <rPr>
        <i/>
        <sz val="11"/>
        <rFont val="Times New Roman"/>
        <family val="1"/>
        <charset val="204"/>
      </rPr>
      <t>грн.</t>
    </r>
  </si>
  <si>
    <t>у  січні-жовтні 2019 - 2020 рр.</t>
  </si>
  <si>
    <t xml:space="preserve">    -13 в.п.</t>
  </si>
  <si>
    <t xml:space="preserve">    - 11,1 в.п.</t>
  </si>
  <si>
    <t xml:space="preserve">    +0,3 в.п.</t>
  </si>
  <si>
    <t>+3,2 в.п.</t>
  </si>
  <si>
    <t xml:space="preserve"> +0,9 в.п.</t>
  </si>
  <si>
    <t>на 01.11.2019</t>
  </si>
  <si>
    <t>на 01.11.2020</t>
  </si>
  <si>
    <t>Середній розмір допомоги по безробіттю, у жовтні, грн.</t>
  </si>
  <si>
    <t xml:space="preserve">  +310 грн.</t>
  </si>
  <si>
    <t xml:space="preserve"> + 903 грн.</t>
  </si>
  <si>
    <t>у січні-жовтні 2019-2020 рр.</t>
  </si>
  <si>
    <t xml:space="preserve">     +1,0 в.п.</t>
  </si>
  <si>
    <t xml:space="preserve">    +1,6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</si>
</sst>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  <font>
      <b/>
      <sz val="2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26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37" fillId="0" borderId="2" xfId="13" applyFont="1" applyBorder="1" applyAlignment="1">
      <alignment horizontal="center" vertical="center" wrapText="1"/>
    </xf>
    <xf numFmtId="0" fontId="33" fillId="0" borderId="0" xfId="6" applyFont="1"/>
    <xf numFmtId="3" fontId="52" fillId="0" borderId="2" xfId="15" applyNumberFormat="1" applyFont="1" applyFill="1" applyBorder="1" applyAlignment="1">
      <alignment horizontal="center" vertical="center"/>
    </xf>
    <xf numFmtId="164" fontId="1" fillId="0" borderId="0" xfId="9" applyNumberFormat="1" applyFont="1"/>
    <xf numFmtId="0" fontId="54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4" fillId="0" borderId="0" xfId="0" applyFont="1"/>
    <xf numFmtId="0" fontId="7" fillId="0" borderId="0" xfId="14" applyFont="1" applyFill="1" applyBorder="1" applyAlignment="1">
      <alignment vertical="top" wrapText="1"/>
    </xf>
    <xf numFmtId="0" fontId="65" fillId="0" borderId="3" xfId="0" applyFont="1" applyBorder="1" applyAlignment="1">
      <alignment horizontal="left" vertical="center" indent="1"/>
    </xf>
    <xf numFmtId="0" fontId="65" fillId="0" borderId="11" xfId="0" applyFont="1" applyBorder="1" applyAlignment="1">
      <alignment horizontal="left" vertical="center" indent="1"/>
    </xf>
    <xf numFmtId="0" fontId="65" fillId="0" borderId="24" xfId="0" applyFont="1" applyBorder="1" applyAlignment="1">
      <alignment horizontal="left" vertical="center" indent="1"/>
    </xf>
    <xf numFmtId="0" fontId="65" fillId="0" borderId="26" xfId="0" applyFont="1" applyBorder="1" applyAlignment="1">
      <alignment horizontal="left" vertical="center" indent="1"/>
    </xf>
    <xf numFmtId="0" fontId="65" fillId="0" borderId="27" xfId="0" applyFont="1" applyBorder="1" applyAlignment="1">
      <alignment horizontal="left" vertical="center" indent="1"/>
    </xf>
    <xf numFmtId="0" fontId="71" fillId="2" borderId="2" xfId="10" applyNumberFormat="1" applyFont="1" applyFill="1" applyBorder="1" applyAlignment="1" applyProtection="1">
      <alignment horizontal="left" vertical="center"/>
      <protection locked="0"/>
    </xf>
    <xf numFmtId="3" fontId="71" fillId="2" borderId="2" xfId="6" applyNumberFormat="1" applyFont="1" applyFill="1" applyBorder="1" applyAlignment="1">
      <alignment horizontal="center" vertical="center"/>
    </xf>
    <xf numFmtId="165" fontId="71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Protection="1">
      <protection locked="0"/>
    </xf>
    <xf numFmtId="0" fontId="72" fillId="0" borderId="2" xfId="13" applyFont="1" applyBorder="1" applyAlignment="1">
      <alignment horizontal="center"/>
    </xf>
    <xf numFmtId="1" fontId="72" fillId="2" borderId="2" xfId="6" applyNumberFormat="1" applyFont="1" applyFill="1" applyBorder="1" applyAlignment="1">
      <alignment horizontal="center" vertical="center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Alignment="1" applyProtection="1">
      <alignment vertical="center"/>
      <protection locked="0"/>
    </xf>
    <xf numFmtId="0" fontId="10" fillId="2" borderId="2" xfId="9" applyFont="1" applyFill="1" applyBorder="1" applyAlignment="1">
      <alignment horizontal="center" vertical="center" wrapText="1"/>
    </xf>
    <xf numFmtId="0" fontId="1" fillId="2" borderId="0" xfId="9" applyFont="1" applyFill="1"/>
    <xf numFmtId="3" fontId="3" fillId="2" borderId="2" xfId="10" applyNumberFormat="1" applyFont="1" applyFill="1" applyBorder="1" applyAlignment="1" applyProtection="1">
      <alignment horizontal="center" vertical="center"/>
      <protection locked="0"/>
    </xf>
    <xf numFmtId="164" fontId="3" fillId="2" borderId="2" xfId="10" applyNumberFormat="1" applyFont="1" applyFill="1" applyBorder="1" applyAlignment="1" applyProtection="1">
      <alignment horizontal="center" vertical="center"/>
      <protection locked="0"/>
    </xf>
    <xf numFmtId="165" fontId="3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0" borderId="2" xfId="10" applyNumberFormat="1" applyFont="1" applyFill="1" applyBorder="1" applyAlignment="1" applyProtection="1">
      <alignment horizontal="center" vertical="center"/>
      <protection locked="0"/>
    </xf>
    <xf numFmtId="3" fontId="3" fillId="0" borderId="2" xfId="10" applyNumberFormat="1" applyFont="1" applyFill="1" applyBorder="1" applyAlignment="1" applyProtection="1">
      <alignment horizontal="center" vertical="center"/>
      <protection locked="0"/>
    </xf>
    <xf numFmtId="165" fontId="3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1" fontId="74" fillId="0" borderId="0" xfId="10" applyNumberFormat="1" applyFont="1" applyFill="1" applyBorder="1" applyProtection="1"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0" fontId="60" fillId="2" borderId="11" xfId="16" applyFont="1" applyFill="1" applyBorder="1" applyAlignment="1">
      <alignment horizontal="left" vertical="center" wrapText="1"/>
    </xf>
    <xf numFmtId="0" fontId="58" fillId="2" borderId="9" xfId="16" applyFont="1" applyFill="1" applyBorder="1" applyAlignment="1">
      <alignment vertical="center" wrapText="1"/>
    </xf>
    <xf numFmtId="0" fontId="4" fillId="2" borderId="7" xfId="6" applyFont="1" applyFill="1" applyBorder="1" applyAlignment="1">
      <alignment horizontal="left" vertical="center" wrapText="1"/>
    </xf>
    <xf numFmtId="0" fontId="47" fillId="2" borderId="3" xfId="6" applyFont="1" applyFill="1" applyBorder="1" applyAlignment="1">
      <alignment horizontal="left" vertical="center" wrapText="1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" fontId="75" fillId="0" borderId="2" xfId="10" applyNumberFormat="1" applyFont="1" applyFill="1" applyBorder="1" applyAlignment="1" applyProtection="1">
      <alignment horizontal="center"/>
      <protection locked="0"/>
    </xf>
    <xf numFmtId="165" fontId="76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0" fontId="54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0" fontId="4" fillId="0" borderId="2" xfId="9" applyFont="1" applyFill="1" applyBorder="1" applyAlignment="1">
      <alignment vertical="center" wrapText="1"/>
    </xf>
    <xf numFmtId="1" fontId="15" fillId="0" borderId="0" xfId="10" applyNumberFormat="1" applyFont="1" applyFill="1" applyBorder="1" applyProtection="1">
      <protection locked="0"/>
    </xf>
    <xf numFmtId="0" fontId="4" fillId="0" borderId="3" xfId="9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3" fontId="15" fillId="0" borderId="2" xfId="1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" fillId="0" borderId="2" xfId="10" applyNumberFormat="1" applyFont="1" applyFill="1" applyBorder="1" applyAlignment="1" applyProtection="1">
      <alignment horizontal="center"/>
    </xf>
    <xf numFmtId="1" fontId="14" fillId="0" borderId="2" xfId="10" applyNumberFormat="1" applyFont="1" applyFill="1" applyBorder="1" applyAlignment="1" applyProtection="1">
      <alignment horizontal="left" vertical="center"/>
      <protection locked="0"/>
    </xf>
    <xf numFmtId="164" fontId="3" fillId="0" borderId="2" xfId="1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4" fillId="0" borderId="9" xfId="9" applyNumberFormat="1" applyFont="1" applyFill="1" applyBorder="1" applyAlignment="1">
      <alignment horizontal="center" vertical="center"/>
    </xf>
    <xf numFmtId="1" fontId="76" fillId="0" borderId="2" xfId="1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 horizontal="right"/>
    </xf>
    <xf numFmtId="0" fontId="32" fillId="0" borderId="0" xfId="15" applyFont="1" applyFill="1"/>
    <xf numFmtId="0" fontId="20" fillId="0" borderId="0" xfId="15" applyFont="1" applyFill="1"/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5" fontId="4" fillId="0" borderId="9" xfId="9" applyNumberFormat="1" applyFont="1" applyFill="1" applyBorder="1" applyAlignment="1">
      <alignment horizontal="center" vertical="center"/>
    </xf>
    <xf numFmtId="0" fontId="59" fillId="0" borderId="2" xfId="9" applyFont="1" applyFill="1" applyBorder="1" applyAlignment="1">
      <alignment vertical="center" wrapText="1"/>
    </xf>
    <xf numFmtId="0" fontId="1" fillId="0" borderId="0" xfId="9" applyFont="1" applyFill="1"/>
    <xf numFmtId="0" fontId="61" fillId="0" borderId="2" xfId="9" applyFont="1" applyFill="1" applyBorder="1" applyAlignment="1">
      <alignment horizontal="left" vertical="center" wrapText="1"/>
    </xf>
    <xf numFmtId="164" fontId="1" fillId="0" borderId="0" xfId="9" applyNumberFormat="1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0" fontId="30" fillId="0" borderId="0" xfId="15" applyFont="1" applyFill="1"/>
    <xf numFmtId="0" fontId="30" fillId="0" borderId="0" xfId="15" applyFont="1" applyFill="1" applyBorder="1" applyAlignment="1">
      <alignment horizontal="center"/>
    </xf>
    <xf numFmtId="3" fontId="30" fillId="0" borderId="0" xfId="15" applyNumberFormat="1" applyFont="1" applyFill="1" applyAlignment="1">
      <alignment wrapText="1"/>
    </xf>
    <xf numFmtId="0" fontId="30" fillId="0" borderId="0" xfId="15" applyFont="1" applyFill="1" applyAlignment="1">
      <alignment wrapText="1"/>
    </xf>
    <xf numFmtId="0" fontId="4" fillId="0" borderId="11" xfId="9" applyFont="1" applyFill="1" applyBorder="1" applyAlignment="1">
      <alignment vertical="center" wrapText="1"/>
    </xf>
    <xf numFmtId="165" fontId="4" fillId="0" borderId="11" xfId="9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/>
    </xf>
    <xf numFmtId="0" fontId="58" fillId="0" borderId="3" xfId="9" applyFont="1" applyFill="1" applyBorder="1" applyAlignment="1">
      <alignment vertical="center" wrapText="1"/>
    </xf>
    <xf numFmtId="165" fontId="58" fillId="0" borderId="3" xfId="9" applyNumberFormat="1" applyFont="1" applyFill="1" applyBorder="1" applyAlignment="1">
      <alignment horizontal="center" vertical="center"/>
    </xf>
    <xf numFmtId="164" fontId="58" fillId="0" borderId="3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vertical="center" wrapText="1"/>
    </xf>
    <xf numFmtId="0" fontId="59" fillId="0" borderId="13" xfId="9" applyFont="1" applyFill="1" applyBorder="1" applyAlignment="1">
      <alignment vertical="center" wrapText="1"/>
    </xf>
    <xf numFmtId="0" fontId="60" fillId="0" borderId="11" xfId="9" applyFont="1" applyFill="1" applyBorder="1" applyAlignment="1">
      <alignment horizontal="left" vertical="center" wrapText="1" indent="1"/>
    </xf>
    <xf numFmtId="165" fontId="60" fillId="0" borderId="11" xfId="9" applyNumberFormat="1" applyFont="1" applyFill="1" applyBorder="1" applyAlignment="1">
      <alignment horizontal="center" vertical="center"/>
    </xf>
    <xf numFmtId="164" fontId="60" fillId="0" borderId="11" xfId="9" applyNumberFormat="1" applyFont="1" applyFill="1" applyBorder="1" applyAlignment="1">
      <alignment horizontal="center" vertical="center"/>
    </xf>
    <xf numFmtId="0" fontId="58" fillId="0" borderId="7" xfId="9" applyFont="1" applyFill="1" applyBorder="1" applyAlignment="1">
      <alignment vertical="center" wrapText="1"/>
    </xf>
    <xf numFmtId="165" fontId="58" fillId="0" borderId="24" xfId="9" applyNumberFormat="1" applyFont="1" applyFill="1" applyBorder="1" applyAlignment="1">
      <alignment horizontal="center" vertical="center"/>
    </xf>
    <xf numFmtId="1" fontId="58" fillId="0" borderId="23" xfId="9" applyNumberFormat="1" applyFont="1" applyFill="1" applyBorder="1" applyAlignment="1">
      <alignment horizontal="center" vertical="center"/>
    </xf>
    <xf numFmtId="1" fontId="58" fillId="0" borderId="24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0" fontId="4" fillId="0" borderId="7" xfId="9" applyFont="1" applyFill="1" applyBorder="1" applyAlignment="1">
      <alignment vertical="center" wrapText="1"/>
    </xf>
    <xf numFmtId="165" fontId="4" fillId="0" borderId="7" xfId="9" applyNumberFormat="1" applyFont="1" applyFill="1" applyBorder="1" applyAlignment="1">
      <alignment horizontal="center" vertical="center"/>
    </xf>
    <xf numFmtId="0" fontId="58" fillId="0" borderId="25" xfId="9" applyFont="1" applyFill="1" applyBorder="1" applyAlignment="1">
      <alignment vertical="center" wrapText="1"/>
    </xf>
    <xf numFmtId="165" fontId="63" fillId="0" borderId="3" xfId="9" applyNumberFormat="1" applyFont="1" applyFill="1" applyBorder="1" applyAlignment="1">
      <alignment horizontal="center" vertical="center"/>
    </xf>
    <xf numFmtId="164" fontId="63" fillId="0" borderId="3" xfId="9" applyNumberFormat="1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56" fillId="0" borderId="2" xfId="2" applyFont="1" applyFill="1" applyBorder="1" applyAlignment="1">
      <alignment vertical="center" wrapText="1"/>
    </xf>
    <xf numFmtId="0" fontId="4" fillId="0" borderId="2" xfId="7" applyFont="1" applyFill="1" applyBorder="1" applyAlignment="1">
      <alignment horizontal="center" vertical="center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64" fontId="4" fillId="0" borderId="11" xfId="9" applyNumberFormat="1" applyFont="1" applyFill="1" applyBorder="1" applyAlignment="1">
      <alignment horizontal="center" vertical="center" wrapText="1"/>
    </xf>
    <xf numFmtId="164" fontId="58" fillId="0" borderId="3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19" fillId="0" borderId="2" xfId="10" applyNumberFormat="1" applyFont="1" applyFill="1" applyBorder="1" applyAlignment="1" applyProtection="1">
      <alignment horizontal="center" vertical="center"/>
      <protection locked="0"/>
    </xf>
    <xf numFmtId="164" fontId="60" fillId="0" borderId="11" xfId="9" applyNumberFormat="1" applyFont="1" applyFill="1" applyBorder="1" applyAlignment="1">
      <alignment horizontal="center" vertical="center" wrapText="1"/>
    </xf>
    <xf numFmtId="3" fontId="58" fillId="0" borderId="7" xfId="9" applyNumberFormat="1" applyFont="1" applyFill="1" applyBorder="1" applyAlignment="1">
      <alignment horizontal="center" vertical="center" wrapText="1"/>
    </xf>
    <xf numFmtId="165" fontId="61" fillId="0" borderId="2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5" fontId="59" fillId="0" borderId="2" xfId="9" applyNumberFormat="1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5" fontId="63" fillId="0" borderId="3" xfId="9" applyNumberFormat="1" applyFont="1" applyFill="1" applyBorder="1" applyAlignment="1">
      <alignment horizontal="center" vertical="center" wrapText="1"/>
    </xf>
    <xf numFmtId="164" fontId="63" fillId="0" borderId="3" xfId="9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0" fontId="38" fillId="4" borderId="0" xfId="6" applyFont="1" applyFill="1"/>
    <xf numFmtId="164" fontId="33" fillId="0" borderId="10" xfId="6" applyNumberFormat="1" applyFont="1" applyFill="1" applyBorder="1" applyAlignment="1">
      <alignment horizontal="center" vertical="center"/>
    </xf>
    <xf numFmtId="164" fontId="33" fillId="0" borderId="6" xfId="6" applyNumberFormat="1" applyFont="1" applyFill="1" applyBorder="1" applyAlignment="1">
      <alignment horizontal="center" vertical="center"/>
    </xf>
    <xf numFmtId="164" fontId="34" fillId="0" borderId="8" xfId="6" applyNumberFormat="1" applyFont="1" applyFill="1" applyBorder="1" applyAlignment="1">
      <alignment horizontal="center" vertical="center"/>
    </xf>
    <xf numFmtId="164" fontId="34" fillId="0" borderId="5" xfId="6" applyNumberFormat="1" applyFont="1" applyFill="1" applyBorder="1" applyAlignment="1">
      <alignment horizontal="center" vertical="center"/>
    </xf>
    <xf numFmtId="49" fontId="46" fillId="0" borderId="12" xfId="6" applyNumberFormat="1" applyFont="1" applyFill="1" applyBorder="1" applyAlignment="1">
      <alignment horizontal="center" vertical="center" wrapText="1"/>
    </xf>
    <xf numFmtId="0" fontId="43" fillId="4" borderId="0" xfId="6" applyFont="1" applyFill="1" applyBorder="1" applyAlignment="1">
      <alignment horizontal="left" vertical="top" wrapText="1"/>
    </xf>
    <xf numFmtId="0" fontId="43" fillId="4" borderId="0" xfId="6" applyFont="1" applyFill="1" applyBorder="1"/>
    <xf numFmtId="164" fontId="33" fillId="0" borderId="11" xfId="6" applyNumberFormat="1" applyFont="1" applyFill="1" applyBorder="1" applyAlignment="1">
      <alignment horizontal="center" vertical="center"/>
    </xf>
    <xf numFmtId="164" fontId="33" fillId="0" borderId="7" xfId="6" applyNumberFormat="1" applyFont="1" applyFill="1" applyBorder="1" applyAlignment="1">
      <alignment horizontal="center" vertical="center"/>
    </xf>
    <xf numFmtId="164" fontId="34" fillId="0" borderId="9" xfId="6" applyNumberFormat="1" applyFont="1" applyFill="1" applyBorder="1" applyAlignment="1">
      <alignment horizontal="center" vertical="center"/>
    </xf>
    <xf numFmtId="164" fontId="34" fillId="0" borderId="3" xfId="6" applyNumberFormat="1" applyFont="1" applyFill="1" applyBorder="1" applyAlignment="1">
      <alignment horizontal="center" vertical="center"/>
    </xf>
    <xf numFmtId="49" fontId="46" fillId="0" borderId="2" xfId="6" applyNumberFormat="1" applyFont="1" applyFill="1" applyBorder="1" applyAlignment="1">
      <alignment horizontal="center" vertical="center" wrapText="1"/>
    </xf>
    <xf numFmtId="0" fontId="68" fillId="0" borderId="14" xfId="6" applyFont="1" applyFill="1" applyBorder="1" applyAlignment="1">
      <alignment horizontal="left" vertical="center" wrapText="1" indent="1"/>
    </xf>
    <xf numFmtId="0" fontId="68" fillId="0" borderId="23" xfId="6" applyFont="1" applyFill="1" applyBorder="1" applyAlignment="1">
      <alignment horizontal="left" vertical="center" wrapText="1" indent="1"/>
    </xf>
    <xf numFmtId="0" fontId="68" fillId="0" borderId="3" xfId="6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center" vertical="center"/>
    </xf>
    <xf numFmtId="0" fontId="70" fillId="0" borderId="0" xfId="14" applyFont="1" applyFill="1" applyBorder="1" applyAlignment="1">
      <alignment horizontal="center" vertical="top" wrapText="1"/>
    </xf>
    <xf numFmtId="0" fontId="66" fillId="0" borderId="14" xfId="6" applyFont="1" applyFill="1" applyBorder="1" applyAlignment="1">
      <alignment horizontal="left" vertical="center" wrapText="1" indent="1"/>
    </xf>
    <xf numFmtId="0" fontId="66" fillId="0" borderId="23" xfId="6" applyFont="1" applyFill="1" applyBorder="1" applyAlignment="1">
      <alignment horizontal="left" vertical="center" wrapText="1" indent="1"/>
    </xf>
    <xf numFmtId="0" fontId="66" fillId="0" borderId="3" xfId="6" applyFont="1" applyFill="1" applyBorder="1" applyAlignment="1">
      <alignment horizontal="left" vertical="center" wrapText="1" indent="1"/>
    </xf>
    <xf numFmtId="0" fontId="68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78" fillId="2" borderId="0" xfId="6" applyFont="1" applyFill="1" applyAlignment="1">
      <alignment horizontal="right"/>
    </xf>
    <xf numFmtId="0" fontId="79" fillId="0" borderId="0" xfId="6" applyFont="1" applyFill="1" applyAlignment="1"/>
    <xf numFmtId="0" fontId="27" fillId="0" borderId="0" xfId="6" applyFont="1" applyFill="1" applyAlignment="1"/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80" fillId="0" borderId="0" xfId="13" applyFont="1"/>
    <xf numFmtId="0" fontId="1" fillId="0" borderId="0" xfId="13" applyFont="1"/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Fill="1" applyBorder="1" applyAlignment="1">
      <alignment horizontal="center" vertical="center" wrapText="1"/>
    </xf>
    <xf numFmtId="0" fontId="37" fillId="0" borderId="2" xfId="13" applyFont="1" applyBorder="1" applyAlignment="1">
      <alignment horizontal="center" vertical="center" wrapText="1"/>
    </xf>
    <xf numFmtId="0" fontId="81" fillId="0" borderId="0" xfId="15" applyFont="1" applyFill="1" applyAlignment="1">
      <alignment horizontal="right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0" fillId="0" borderId="2" xfId="1" applyNumberFormat="1" applyFont="1" applyBorder="1" applyAlignment="1">
      <alignment horizontal="center" vertical="center" wrapText="1"/>
    </xf>
    <xf numFmtId="0" fontId="79" fillId="0" borderId="0" xfId="15" applyFont="1" applyFill="1"/>
    <xf numFmtId="0" fontId="27" fillId="0" borderId="0" xfId="15" applyFont="1" applyFill="1"/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0" fontId="80" fillId="2" borderId="0" xfId="9" applyFont="1" applyFill="1"/>
    <xf numFmtId="0" fontId="1" fillId="2" borderId="0" xfId="9" applyFont="1" applyFill="1"/>
    <xf numFmtId="0" fontId="4" fillId="0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59" fillId="0" borderId="13" xfId="9" applyFont="1" applyFill="1" applyBorder="1" applyAlignment="1">
      <alignment horizontal="center" vertical="center"/>
    </xf>
    <xf numFmtId="0" fontId="59" fillId="0" borderId="17" xfId="9" applyFont="1" applyFill="1" applyBorder="1" applyAlignment="1">
      <alignment horizontal="center" vertical="center"/>
    </xf>
    <xf numFmtId="0" fontId="55" fillId="0" borderId="18" xfId="9" applyFont="1" applyFill="1" applyBorder="1" applyAlignment="1">
      <alignment horizontal="center" vertical="center" wrapText="1"/>
    </xf>
    <xf numFmtId="0" fontId="55" fillId="0" borderId="16" xfId="9" applyFont="1" applyFill="1" applyBorder="1" applyAlignment="1">
      <alignment horizontal="center" vertical="center" wrapText="1"/>
    </xf>
    <xf numFmtId="0" fontId="55" fillId="0" borderId="19" xfId="9" applyFont="1" applyFill="1" applyBorder="1" applyAlignment="1">
      <alignment horizontal="center" vertical="center" wrapText="1"/>
    </xf>
    <xf numFmtId="0" fontId="55" fillId="0" borderId="4" xfId="9" applyFont="1" applyFill="1" applyBorder="1" applyAlignment="1">
      <alignment horizontal="center" vertical="center" wrapText="1"/>
    </xf>
    <xf numFmtId="0" fontId="55" fillId="0" borderId="1" xfId="9" applyFont="1" applyFill="1" applyBorder="1" applyAlignment="1">
      <alignment horizontal="center" vertical="center" wrapText="1"/>
    </xf>
    <xf numFmtId="0" fontId="55" fillId="0" borderId="15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0" fillId="0" borderId="13" xfId="9" applyFont="1" applyFill="1" applyBorder="1" applyAlignment="1">
      <alignment horizontal="center" vertical="center"/>
    </xf>
    <xf numFmtId="0" fontId="10" fillId="0" borderId="17" xfId="9" applyFont="1" applyFill="1" applyBorder="1" applyAlignment="1">
      <alignment horizontal="center" vertical="center"/>
    </xf>
    <xf numFmtId="49" fontId="62" fillId="0" borderId="4" xfId="9" applyNumberFormat="1" applyFont="1" applyFill="1" applyBorder="1" applyAlignment="1">
      <alignment horizontal="center" vertical="center"/>
    </xf>
    <xf numFmtId="49" fontId="62" fillId="0" borderId="15" xfId="9" applyNumberFormat="1" applyFont="1" applyFill="1" applyBorder="1" applyAlignment="1">
      <alignment horizontal="center" vertical="center"/>
    </xf>
    <xf numFmtId="0" fontId="53" fillId="2" borderId="0" xfId="9" applyFont="1" applyFill="1" applyBorder="1" applyAlignment="1">
      <alignment horizontal="center" vertical="center"/>
    </xf>
    <xf numFmtId="0" fontId="82" fillId="2" borderId="1" xfId="9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center" wrapText="1"/>
    </xf>
    <xf numFmtId="49" fontId="37" fillId="0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165" fontId="62" fillId="0" borderId="4" xfId="9" applyNumberFormat="1" applyFont="1" applyFill="1" applyBorder="1" applyAlignment="1">
      <alignment horizontal="center" vertical="center"/>
    </xf>
    <xf numFmtId="165" fontId="62" fillId="0" borderId="15" xfId="9" applyNumberFormat="1" applyFont="1" applyFill="1" applyBorder="1" applyAlignment="1">
      <alignment horizontal="center" vertical="center"/>
    </xf>
    <xf numFmtId="1" fontId="80" fillId="0" borderId="0" xfId="10" applyNumberFormat="1" applyFont="1" applyFill="1" applyProtection="1">
      <protection locked="0"/>
    </xf>
    <xf numFmtId="1" fontId="1" fillId="0" borderId="0" xfId="10" applyNumberFormat="1" applyFont="1" applyFill="1" applyProtection="1">
      <protection locked="0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0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 wrapText="1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zoomScale="70" zoomScaleNormal="70" workbookViewId="0">
      <selection activeCell="H11" sqref="H11"/>
    </sheetView>
  </sheetViews>
  <sheetFormatPr defaultRowHeight="15" x14ac:dyDescent="0.25"/>
  <cols>
    <col min="1" max="1" width="51.85546875" style="68" customWidth="1"/>
    <col min="2" max="2" width="52.85546875" style="68" customWidth="1"/>
    <col min="3" max="16384" width="9.140625" style="68"/>
  </cols>
  <sheetData>
    <row r="1" spans="1:11" ht="36.75" customHeight="1" x14ac:dyDescent="0.4">
      <c r="B1" s="133" t="s">
        <v>117</v>
      </c>
    </row>
    <row r="2" spans="1:11" ht="26.25" customHeight="1" x14ac:dyDescent="0.25">
      <c r="A2" s="219" t="s">
        <v>145</v>
      </c>
      <c r="B2" s="219"/>
    </row>
    <row r="3" spans="1:11" ht="20.25" x14ac:dyDescent="0.25">
      <c r="A3" s="220" t="s">
        <v>139</v>
      </c>
      <c r="B3" s="220"/>
      <c r="C3" s="69"/>
      <c r="D3" s="69"/>
      <c r="E3" s="69"/>
      <c r="F3" s="69"/>
      <c r="G3" s="69"/>
      <c r="H3" s="69"/>
      <c r="I3" s="69"/>
      <c r="J3" s="69"/>
      <c r="K3" s="69"/>
    </row>
    <row r="4" spans="1:11" ht="24" customHeight="1" x14ac:dyDescent="0.25"/>
    <row r="5" spans="1:11" ht="30.75" customHeight="1" x14ac:dyDescent="0.25">
      <c r="A5" s="221" t="s">
        <v>115</v>
      </c>
      <c r="B5" s="71" t="s">
        <v>146</v>
      </c>
    </row>
    <row r="6" spans="1:11" ht="30.75" customHeight="1" x14ac:dyDescent="0.25">
      <c r="A6" s="222"/>
      <c r="B6" s="72" t="s">
        <v>147</v>
      </c>
    </row>
    <row r="7" spans="1:11" ht="30.75" customHeight="1" x14ac:dyDescent="0.25">
      <c r="A7" s="223"/>
      <c r="B7" s="70" t="s">
        <v>148</v>
      </c>
    </row>
    <row r="8" spans="1:11" ht="30.75" customHeight="1" x14ac:dyDescent="0.25">
      <c r="A8" s="216" t="s">
        <v>52</v>
      </c>
      <c r="B8" s="71" t="s">
        <v>149</v>
      </c>
    </row>
    <row r="9" spans="1:11" ht="30.75" customHeight="1" x14ac:dyDescent="0.25">
      <c r="A9" s="217"/>
      <c r="B9" s="72" t="s">
        <v>150</v>
      </c>
    </row>
    <row r="10" spans="1:11" ht="30.75" customHeight="1" thickBot="1" x14ac:dyDescent="0.3">
      <c r="A10" s="224"/>
      <c r="B10" s="73" t="s">
        <v>151</v>
      </c>
    </row>
    <row r="11" spans="1:11" ht="30.75" customHeight="1" thickTop="1" x14ac:dyDescent="0.25">
      <c r="A11" s="222" t="s">
        <v>116</v>
      </c>
      <c r="B11" s="74" t="s">
        <v>152</v>
      </c>
    </row>
    <row r="12" spans="1:11" ht="30.75" customHeight="1" x14ac:dyDescent="0.25">
      <c r="A12" s="222"/>
      <c r="B12" s="72" t="s">
        <v>153</v>
      </c>
    </row>
    <row r="13" spans="1:11" ht="30.75" customHeight="1" x14ac:dyDescent="0.25">
      <c r="A13" s="223"/>
      <c r="B13" s="70" t="s">
        <v>154</v>
      </c>
    </row>
    <row r="14" spans="1:11" ht="30.75" customHeight="1" x14ac:dyDescent="0.25">
      <c r="A14" s="216" t="s">
        <v>114</v>
      </c>
      <c r="B14" s="71" t="s">
        <v>155</v>
      </c>
    </row>
    <row r="15" spans="1:11" ht="30.75" customHeight="1" x14ac:dyDescent="0.25">
      <c r="A15" s="217"/>
      <c r="B15" s="72" t="s">
        <v>156</v>
      </c>
    </row>
    <row r="16" spans="1:11" ht="30.75" customHeight="1" x14ac:dyDescent="0.25">
      <c r="A16" s="218"/>
      <c r="B16" s="70" t="s">
        <v>157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view="pageBreakPreview" zoomScale="80" zoomScaleNormal="100" zoomScaleSheetLayoutView="80" workbookViewId="0">
      <selection activeCell="B5" sqref="B5"/>
    </sheetView>
  </sheetViews>
  <sheetFormatPr defaultColWidth="10.28515625" defaultRowHeight="15" x14ac:dyDescent="0.25"/>
  <cols>
    <col min="1" max="1" width="38.42578125" style="111" customWidth="1"/>
    <col min="2" max="2" width="19.7109375" style="203" customWidth="1"/>
    <col min="3" max="3" width="21.140625" style="203" customWidth="1"/>
    <col min="4" max="237" width="7.85546875" style="28" customWidth="1"/>
    <col min="238" max="238" width="39.28515625" style="28" customWidth="1"/>
    <col min="239" max="16384" width="10.28515625" style="28"/>
  </cols>
  <sheetData>
    <row r="1" spans="1:3" ht="26.25" x14ac:dyDescent="0.4">
      <c r="B1" s="231" t="s">
        <v>117</v>
      </c>
      <c r="C1" s="231"/>
    </row>
    <row r="2" spans="1:3" ht="93.75" customHeight="1" x14ac:dyDescent="0.25">
      <c r="A2" s="225" t="s">
        <v>158</v>
      </c>
      <c r="B2" s="225"/>
      <c r="C2" s="225"/>
    </row>
    <row r="3" spans="1:3" s="63" customFormat="1" ht="27" customHeight="1" x14ac:dyDescent="0.25">
      <c r="A3" s="226" t="s">
        <v>139</v>
      </c>
      <c r="B3" s="226"/>
      <c r="C3" s="226"/>
    </row>
    <row r="4" spans="1:3" s="30" customFormat="1" ht="25.5" customHeight="1" x14ac:dyDescent="0.2">
      <c r="A4" s="229"/>
      <c r="B4" s="227" t="s">
        <v>44</v>
      </c>
      <c r="C4" s="228"/>
    </row>
    <row r="5" spans="1:3" s="30" customFormat="1" ht="30" customHeight="1" x14ac:dyDescent="0.2">
      <c r="A5" s="230"/>
      <c r="B5" s="215" t="s">
        <v>113</v>
      </c>
      <c r="C5" s="208" t="s">
        <v>143</v>
      </c>
    </row>
    <row r="6" spans="1:3" s="30" customFormat="1" ht="63" customHeight="1" x14ac:dyDescent="0.2">
      <c r="A6" s="105" t="s">
        <v>112</v>
      </c>
      <c r="B6" s="211">
        <v>424.3</v>
      </c>
      <c r="C6" s="204">
        <v>418.1</v>
      </c>
    </row>
    <row r="7" spans="1:3" s="30" customFormat="1" ht="48.75" customHeight="1" x14ac:dyDescent="0.2">
      <c r="A7" s="106" t="s">
        <v>111</v>
      </c>
      <c r="B7" s="213">
        <v>56.8</v>
      </c>
      <c r="C7" s="206">
        <v>56.1</v>
      </c>
    </row>
    <row r="8" spans="1:3" s="30" customFormat="1" ht="57" customHeight="1" x14ac:dyDescent="0.2">
      <c r="A8" s="107" t="s">
        <v>53</v>
      </c>
      <c r="B8" s="212">
        <v>374.7</v>
      </c>
      <c r="C8" s="205">
        <v>366.6</v>
      </c>
    </row>
    <row r="9" spans="1:3" s="30" customFormat="1" ht="54.75" customHeight="1" x14ac:dyDescent="0.2">
      <c r="A9" s="108" t="s">
        <v>52</v>
      </c>
      <c r="B9" s="214">
        <v>50.2</v>
      </c>
      <c r="C9" s="207">
        <v>49.2</v>
      </c>
    </row>
    <row r="10" spans="1:3" s="30" customFormat="1" ht="70.5" customHeight="1" x14ac:dyDescent="0.2">
      <c r="A10" s="109" t="s">
        <v>58</v>
      </c>
      <c r="B10" s="211">
        <v>49.6</v>
      </c>
      <c r="C10" s="204">
        <v>51.5</v>
      </c>
    </row>
    <row r="11" spans="1:3" s="30" customFormat="1" ht="60.75" customHeight="1" x14ac:dyDescent="0.2">
      <c r="A11" s="108" t="s">
        <v>114</v>
      </c>
      <c r="B11" s="214">
        <v>11.7</v>
      </c>
      <c r="C11" s="207">
        <v>12.3</v>
      </c>
    </row>
    <row r="12" spans="1:3" s="31" customFormat="1" x14ac:dyDescent="0.25">
      <c r="A12" s="110"/>
      <c r="B12" s="209"/>
      <c r="C12" s="203"/>
    </row>
    <row r="13" spans="1:3" s="32" customFormat="1" ht="12" customHeight="1" x14ac:dyDescent="0.25">
      <c r="A13" s="112"/>
      <c r="B13" s="210"/>
      <c r="C13" s="203"/>
    </row>
    <row r="14" spans="1:3" x14ac:dyDescent="0.25">
      <c r="A14" s="113"/>
    </row>
    <row r="15" spans="1:3" x14ac:dyDescent="0.25">
      <c r="A15" s="113"/>
    </row>
    <row r="16" spans="1:3" x14ac:dyDescent="0.25">
      <c r="A16" s="113"/>
    </row>
    <row r="17" spans="1:1" x14ac:dyDescent="0.25">
      <c r="A17" s="113"/>
    </row>
    <row r="18" spans="1:1" x14ac:dyDescent="0.25">
      <c r="A18" s="113"/>
    </row>
    <row r="19" spans="1:1" x14ac:dyDescent="0.25">
      <c r="A19" s="113"/>
    </row>
    <row r="20" spans="1:1" x14ac:dyDescent="0.25">
      <c r="A20" s="113"/>
    </row>
    <row r="21" spans="1:1" x14ac:dyDescent="0.25">
      <c r="A21" s="113"/>
    </row>
    <row r="22" spans="1:1" x14ac:dyDescent="0.25">
      <c r="A22" s="113"/>
    </row>
    <row r="23" spans="1:1" x14ac:dyDescent="0.25">
      <c r="A23" s="113"/>
    </row>
  </sheetData>
  <mergeCells count="5">
    <mergeCell ref="A2:C2"/>
    <mergeCell ref="A3:C3"/>
    <mergeCell ref="B4:C4"/>
    <mergeCell ref="A4:A5"/>
    <mergeCell ref="B1:C1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3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G22" sqref="G22"/>
    </sheetView>
  </sheetViews>
  <sheetFormatPr defaultColWidth="8.28515625" defaultRowHeight="12.75" x14ac:dyDescent="0.2"/>
  <cols>
    <col min="1" max="1" width="20.85546875" style="34" customWidth="1"/>
    <col min="2" max="2" width="16.42578125" style="34" customWidth="1"/>
    <col min="3" max="3" width="14.42578125" style="34" customWidth="1"/>
    <col min="4" max="4" width="14" style="34" customWidth="1"/>
    <col min="5" max="5" width="13.28515625" style="34" customWidth="1"/>
    <col min="6" max="6" width="12.7109375" style="34" customWidth="1"/>
    <col min="7" max="7" width="12" style="34" customWidth="1"/>
    <col min="8" max="8" width="12.5703125" style="34" customWidth="1"/>
    <col min="9" max="9" width="19.140625" style="34" customWidth="1"/>
    <col min="10" max="10" width="9.140625" style="35" customWidth="1"/>
    <col min="11" max="252" width="9.140625" style="34" customWidth="1"/>
    <col min="253" max="253" width="18.5703125" style="34" customWidth="1"/>
    <col min="254" max="254" width="11.5703125" style="34" customWidth="1"/>
    <col min="255" max="255" width="11" style="34" customWidth="1"/>
    <col min="256" max="16384" width="8.28515625" style="34"/>
  </cols>
  <sheetData>
    <row r="1" spans="1:9" ht="26.25" x14ac:dyDescent="0.4">
      <c r="H1" s="232" t="s">
        <v>117</v>
      </c>
      <c r="I1" s="233"/>
    </row>
    <row r="2" spans="1:9" s="33" customFormat="1" ht="18" customHeight="1" x14ac:dyDescent="0.3">
      <c r="A2" s="234" t="s">
        <v>159</v>
      </c>
      <c r="B2" s="234"/>
      <c r="C2" s="234"/>
      <c r="D2" s="234"/>
      <c r="E2" s="234"/>
      <c r="F2" s="234"/>
      <c r="G2" s="234"/>
      <c r="H2" s="234"/>
      <c r="I2" s="234"/>
    </row>
    <row r="3" spans="1:9" s="33" customFormat="1" ht="14.25" customHeight="1" x14ac:dyDescent="0.3">
      <c r="A3" s="235" t="s">
        <v>45</v>
      </c>
      <c r="B3" s="235"/>
      <c r="C3" s="235"/>
      <c r="D3" s="235"/>
      <c r="E3" s="235"/>
      <c r="F3" s="235"/>
      <c r="G3" s="235"/>
      <c r="H3" s="235"/>
      <c r="I3" s="235"/>
    </row>
    <row r="4" spans="1:9" s="33" customFormat="1" ht="9" hidden="1" customHeight="1" x14ac:dyDescent="0.3">
      <c r="A4" s="235"/>
      <c r="B4" s="235"/>
      <c r="C4" s="235"/>
      <c r="D4" s="235"/>
      <c r="E4" s="235"/>
      <c r="F4" s="235"/>
      <c r="G4" s="235"/>
      <c r="H4" s="235"/>
      <c r="I4" s="235"/>
    </row>
    <row r="5" spans="1:9" ht="18" customHeight="1" x14ac:dyDescent="0.25">
      <c r="A5" s="29" t="s">
        <v>140</v>
      </c>
      <c r="F5" s="236"/>
      <c r="G5" s="236"/>
      <c r="H5" s="236"/>
      <c r="I5" s="236"/>
    </row>
    <row r="6" spans="1:9" s="36" customFormat="1" ht="16.5" customHeight="1" x14ac:dyDescent="0.25">
      <c r="A6" s="238"/>
      <c r="B6" s="239" t="s">
        <v>46</v>
      </c>
      <c r="C6" s="239"/>
      <c r="D6" s="239" t="s">
        <v>47</v>
      </c>
      <c r="E6" s="239"/>
      <c r="F6" s="239" t="s">
        <v>48</v>
      </c>
      <c r="G6" s="239"/>
      <c r="H6" s="239" t="s">
        <v>49</v>
      </c>
      <c r="I6" s="239"/>
    </row>
    <row r="7" spans="1:9" s="37" customFormat="1" ht="27.75" customHeight="1" x14ac:dyDescent="0.25">
      <c r="A7" s="238"/>
      <c r="B7" s="67" t="s">
        <v>113</v>
      </c>
      <c r="C7" s="67" t="s">
        <v>143</v>
      </c>
      <c r="D7" s="67" t="s">
        <v>113</v>
      </c>
      <c r="E7" s="67" t="s">
        <v>143</v>
      </c>
      <c r="F7" s="67" t="s">
        <v>113</v>
      </c>
      <c r="G7" s="67" t="s">
        <v>143</v>
      </c>
      <c r="H7" s="67" t="s">
        <v>113</v>
      </c>
      <c r="I7" s="67" t="s">
        <v>143</v>
      </c>
    </row>
    <row r="8" spans="1:9" s="36" customFormat="1" ht="12.75" customHeight="1" x14ac:dyDescent="0.25">
      <c r="A8" s="38"/>
      <c r="B8" s="237" t="s">
        <v>50</v>
      </c>
      <c r="C8" s="237"/>
      <c r="D8" s="237" t="s">
        <v>51</v>
      </c>
      <c r="E8" s="237"/>
      <c r="F8" s="237" t="s">
        <v>50</v>
      </c>
      <c r="G8" s="237"/>
      <c r="H8" s="237" t="s">
        <v>51</v>
      </c>
      <c r="I8" s="237"/>
    </row>
    <row r="9" spans="1:9" ht="15.75" customHeight="1" x14ac:dyDescent="0.25">
      <c r="A9" s="39" t="s">
        <v>12</v>
      </c>
      <c r="B9" s="40">
        <v>374.7</v>
      </c>
      <c r="C9" s="40">
        <v>366.6</v>
      </c>
      <c r="D9" s="40">
        <v>50.2</v>
      </c>
      <c r="E9" s="40">
        <v>49.2</v>
      </c>
      <c r="F9" s="41">
        <v>49.6</v>
      </c>
      <c r="G9" s="41">
        <v>51.5</v>
      </c>
      <c r="H9" s="40">
        <v>11.7</v>
      </c>
      <c r="I9" s="40">
        <v>12.3</v>
      </c>
    </row>
    <row r="10" spans="1:9" ht="15.75" x14ac:dyDescent="0.2">
      <c r="A10" s="42"/>
      <c r="B10" s="43"/>
      <c r="C10" s="44"/>
      <c r="D10" s="42"/>
      <c r="E10" s="42"/>
      <c r="F10" s="42"/>
      <c r="G10" s="42"/>
      <c r="H10" s="42"/>
      <c r="I10" s="42"/>
    </row>
    <row r="11" spans="1:9" ht="15" x14ac:dyDescent="0.2">
      <c r="A11" s="42"/>
      <c r="C11" s="42"/>
      <c r="D11" s="42"/>
      <c r="E11" s="42"/>
      <c r="F11" s="42"/>
      <c r="G11" s="42"/>
      <c r="H11" s="42"/>
      <c r="I11" s="42"/>
    </row>
    <row r="12" spans="1:9" x14ac:dyDescent="0.2">
      <c r="A12" s="43"/>
      <c r="C12" s="43"/>
      <c r="D12" s="43"/>
      <c r="E12" s="43"/>
      <c r="F12" s="43"/>
      <c r="G12" s="43"/>
      <c r="H12" s="43"/>
      <c r="I12" s="43"/>
    </row>
    <row r="13" spans="1:9" x14ac:dyDescent="0.2">
      <c r="A13" s="43"/>
      <c r="C13" s="43"/>
      <c r="D13" s="43"/>
      <c r="E13" s="43"/>
      <c r="F13" s="43"/>
      <c r="G13" s="43"/>
      <c r="H13" s="43"/>
      <c r="I13" s="43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H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M10" sqref="M10"/>
    </sheetView>
  </sheetViews>
  <sheetFormatPr defaultRowHeight="12.75" x14ac:dyDescent="0.2"/>
  <cols>
    <col min="1" max="1" width="1.28515625" style="52" hidden="1" customWidth="1"/>
    <col min="2" max="2" width="32.5703125" style="52" customWidth="1"/>
    <col min="3" max="3" width="16.140625" style="52" customWidth="1"/>
    <col min="4" max="4" width="16.85546875" style="52" customWidth="1"/>
    <col min="5" max="5" width="14.7109375" style="52" customWidth="1"/>
    <col min="6" max="6" width="17.85546875" style="52" customWidth="1"/>
    <col min="7" max="7" width="9.140625" style="52"/>
    <col min="8" max="10" width="9.140625" style="52" customWidth="1"/>
    <col min="11" max="16384" width="9.140625" style="52"/>
  </cols>
  <sheetData>
    <row r="1" spans="1:6" ht="27.75" customHeight="1" x14ac:dyDescent="0.4">
      <c r="E1" s="240" t="s">
        <v>117</v>
      </c>
      <c r="F1" s="241"/>
    </row>
    <row r="2" spans="1:6" s="45" customFormat="1" ht="24.75" customHeight="1" x14ac:dyDescent="0.25">
      <c r="F2" s="46"/>
    </row>
    <row r="3" spans="1:6" s="47" customFormat="1" ht="51" customHeight="1" x14ac:dyDescent="0.25">
      <c r="A3" s="242" t="s">
        <v>54</v>
      </c>
      <c r="B3" s="242"/>
      <c r="C3" s="242"/>
      <c r="D3" s="242"/>
      <c r="E3" s="242"/>
      <c r="F3" s="242"/>
    </row>
    <row r="4" spans="1:6" s="47" customFormat="1" ht="20.25" customHeight="1" x14ac:dyDescent="0.25">
      <c r="A4" s="48"/>
      <c r="B4" s="48"/>
      <c r="C4" s="48"/>
      <c r="D4" s="48"/>
      <c r="E4" s="48"/>
      <c r="F4" s="48"/>
    </row>
    <row r="5" spans="1:6" s="47" customFormat="1" ht="16.5" customHeight="1" x14ac:dyDescent="0.25">
      <c r="A5" s="48"/>
      <c r="B5" s="48"/>
      <c r="C5" s="48"/>
      <c r="D5" s="48"/>
      <c r="E5" s="48"/>
      <c r="F5" s="49" t="s">
        <v>55</v>
      </c>
    </row>
    <row r="6" spans="1:6" s="47" customFormat="1" ht="24.75" customHeight="1" x14ac:dyDescent="0.25">
      <c r="A6" s="48"/>
      <c r="B6" s="243"/>
      <c r="C6" s="244" t="s">
        <v>163</v>
      </c>
      <c r="D6" s="244" t="s">
        <v>160</v>
      </c>
      <c r="E6" s="245" t="s">
        <v>56</v>
      </c>
      <c r="F6" s="245"/>
    </row>
    <row r="7" spans="1:6" s="47" customFormat="1" ht="42" customHeight="1" x14ac:dyDescent="0.25">
      <c r="A7" s="50"/>
      <c r="B7" s="243"/>
      <c r="C7" s="244"/>
      <c r="D7" s="244"/>
      <c r="E7" s="62" t="s">
        <v>2</v>
      </c>
      <c r="F7" s="51" t="s">
        <v>10</v>
      </c>
    </row>
    <row r="8" spans="1:6" ht="30.75" customHeight="1" x14ac:dyDescent="0.2">
      <c r="B8" s="75" t="s">
        <v>117</v>
      </c>
      <c r="C8" s="76">
        <f>SUM(C9:C26)</f>
        <v>3666</v>
      </c>
      <c r="D8" s="76">
        <f>SUM(D9:D26)</f>
        <v>3047</v>
      </c>
      <c r="E8" s="77">
        <f>ROUND(D8/C8*100,1)</f>
        <v>83.1</v>
      </c>
      <c r="F8" s="76">
        <f t="shared" ref="F8:F26" si="0">D8-C8</f>
        <v>-619</v>
      </c>
    </row>
    <row r="9" spans="1:6" ht="18.75" x14ac:dyDescent="0.3">
      <c r="B9" s="78" t="s">
        <v>118</v>
      </c>
      <c r="C9" s="79">
        <v>94</v>
      </c>
      <c r="D9" s="79">
        <v>26</v>
      </c>
      <c r="E9" s="82">
        <f>ROUND(D9/C9*100,1)</f>
        <v>27.7</v>
      </c>
      <c r="F9" s="81">
        <f t="shared" si="0"/>
        <v>-68</v>
      </c>
    </row>
    <row r="10" spans="1:6" ht="18.75" x14ac:dyDescent="0.3">
      <c r="B10" s="78" t="s">
        <v>119</v>
      </c>
      <c r="C10" s="79">
        <v>101</v>
      </c>
      <c r="D10" s="79">
        <v>2</v>
      </c>
      <c r="E10" s="82">
        <f t="shared" ref="E10:E11" si="1">ROUND(D10/C10*100,1)</f>
        <v>2</v>
      </c>
      <c r="F10" s="81">
        <f t="shared" si="0"/>
        <v>-99</v>
      </c>
    </row>
    <row r="11" spans="1:6" ht="18.75" x14ac:dyDescent="0.3">
      <c r="B11" s="78" t="s">
        <v>120</v>
      </c>
      <c r="C11" s="79">
        <v>20</v>
      </c>
      <c r="D11" s="79">
        <v>0</v>
      </c>
      <c r="E11" s="82">
        <f t="shared" si="1"/>
        <v>0</v>
      </c>
      <c r="F11" s="81">
        <f t="shared" si="0"/>
        <v>-20</v>
      </c>
    </row>
    <row r="12" spans="1:6" ht="18.75" x14ac:dyDescent="0.3">
      <c r="B12" s="78" t="s">
        <v>121</v>
      </c>
      <c r="C12" s="79">
        <v>36</v>
      </c>
      <c r="D12" s="79">
        <v>45</v>
      </c>
      <c r="E12" s="82">
        <f t="shared" ref="E12:E13" si="2">ROUND(D12/C12*100,1)</f>
        <v>125</v>
      </c>
      <c r="F12" s="81">
        <f t="shared" si="0"/>
        <v>9</v>
      </c>
    </row>
    <row r="13" spans="1:6" ht="18.75" x14ac:dyDescent="0.3">
      <c r="B13" s="78" t="s">
        <v>122</v>
      </c>
      <c r="C13" s="79">
        <v>135</v>
      </c>
      <c r="D13" s="79">
        <v>0</v>
      </c>
      <c r="E13" s="82">
        <f t="shared" si="2"/>
        <v>0</v>
      </c>
      <c r="F13" s="81">
        <f t="shared" si="0"/>
        <v>-135</v>
      </c>
    </row>
    <row r="14" spans="1:6" ht="18.75" x14ac:dyDescent="0.3">
      <c r="B14" s="78" t="s">
        <v>123</v>
      </c>
      <c r="C14" s="79">
        <v>302</v>
      </c>
      <c r="D14" s="79">
        <v>100</v>
      </c>
      <c r="E14" s="80">
        <f>ROUND(D14/C14*100,1)</f>
        <v>33.1</v>
      </c>
      <c r="F14" s="81">
        <f t="shared" si="0"/>
        <v>-202</v>
      </c>
    </row>
    <row r="15" spans="1:6" ht="18.75" x14ac:dyDescent="0.3">
      <c r="B15" s="78" t="s">
        <v>124</v>
      </c>
      <c r="C15" s="79">
        <v>51</v>
      </c>
      <c r="D15" s="79">
        <v>2</v>
      </c>
      <c r="E15" s="80">
        <f>ROUND(D15/C15*100,1)</f>
        <v>3.9</v>
      </c>
      <c r="F15" s="81">
        <f t="shared" si="0"/>
        <v>-49</v>
      </c>
    </row>
    <row r="16" spans="1:6" ht="18.75" x14ac:dyDescent="0.3">
      <c r="B16" s="78" t="s">
        <v>125</v>
      </c>
      <c r="C16" s="79">
        <v>107</v>
      </c>
      <c r="D16" s="79">
        <v>176</v>
      </c>
      <c r="E16" s="82">
        <f>ROUND(D16/C16*100,1)</f>
        <v>164.5</v>
      </c>
      <c r="F16" s="81">
        <f t="shared" si="0"/>
        <v>69</v>
      </c>
    </row>
    <row r="17" spans="2:6" ht="18.75" x14ac:dyDescent="0.3">
      <c r="B17" s="83" t="s">
        <v>126</v>
      </c>
      <c r="C17" s="79">
        <v>31</v>
      </c>
      <c r="D17" s="79">
        <v>186</v>
      </c>
      <c r="E17" s="82">
        <f t="shared" ref="E17:E18" si="3">ROUND(D17/C17*100,1)</f>
        <v>600</v>
      </c>
      <c r="F17" s="81">
        <f t="shared" si="0"/>
        <v>155</v>
      </c>
    </row>
    <row r="18" spans="2:6" ht="18.75" x14ac:dyDescent="0.3">
      <c r="B18" s="78" t="s">
        <v>127</v>
      </c>
      <c r="C18" s="79">
        <v>61</v>
      </c>
      <c r="D18" s="79">
        <v>181</v>
      </c>
      <c r="E18" s="82">
        <f t="shared" si="3"/>
        <v>296.7</v>
      </c>
      <c r="F18" s="81">
        <f t="shared" si="0"/>
        <v>120</v>
      </c>
    </row>
    <row r="19" spans="2:6" ht="18.75" x14ac:dyDescent="0.3">
      <c r="B19" s="78" t="s">
        <v>128</v>
      </c>
      <c r="C19" s="79">
        <v>89</v>
      </c>
      <c r="D19" s="79">
        <v>19</v>
      </c>
      <c r="E19" s="82">
        <f t="shared" ref="E19:E26" si="4">ROUND(D19/C19*100,1)</f>
        <v>21.3</v>
      </c>
      <c r="F19" s="81">
        <f t="shared" si="0"/>
        <v>-70</v>
      </c>
    </row>
    <row r="20" spans="2:6" ht="18.75" x14ac:dyDescent="0.3">
      <c r="B20" s="78" t="s">
        <v>129</v>
      </c>
      <c r="C20" s="79">
        <v>256</v>
      </c>
      <c r="D20" s="79">
        <v>78</v>
      </c>
      <c r="E20" s="82">
        <f t="shared" si="4"/>
        <v>30.5</v>
      </c>
      <c r="F20" s="81">
        <f t="shared" si="0"/>
        <v>-178</v>
      </c>
    </row>
    <row r="21" spans="2:6" ht="18.75" x14ac:dyDescent="0.3">
      <c r="B21" s="78" t="s">
        <v>130</v>
      </c>
      <c r="C21" s="79">
        <v>205</v>
      </c>
      <c r="D21" s="79">
        <v>26</v>
      </c>
      <c r="E21" s="82">
        <f t="shared" si="4"/>
        <v>12.7</v>
      </c>
      <c r="F21" s="81">
        <f t="shared" si="0"/>
        <v>-179</v>
      </c>
    </row>
    <row r="22" spans="2:6" ht="18.75" x14ac:dyDescent="0.3">
      <c r="B22" s="78" t="s">
        <v>131</v>
      </c>
      <c r="C22" s="79">
        <v>42</v>
      </c>
      <c r="D22" s="79">
        <v>24</v>
      </c>
      <c r="E22" s="82">
        <f t="shared" si="4"/>
        <v>57.1</v>
      </c>
      <c r="F22" s="81">
        <f t="shared" si="0"/>
        <v>-18</v>
      </c>
    </row>
    <row r="23" spans="2:6" ht="18.75" x14ac:dyDescent="0.3">
      <c r="B23" s="78" t="s">
        <v>132</v>
      </c>
      <c r="C23" s="79">
        <v>786</v>
      </c>
      <c r="D23" s="79">
        <v>273</v>
      </c>
      <c r="E23" s="82">
        <f t="shared" si="4"/>
        <v>34.700000000000003</v>
      </c>
      <c r="F23" s="81">
        <f t="shared" si="0"/>
        <v>-513</v>
      </c>
    </row>
    <row r="24" spans="2:6" ht="18.75" x14ac:dyDescent="0.3">
      <c r="B24" s="78" t="s">
        <v>133</v>
      </c>
      <c r="C24" s="79">
        <v>160</v>
      </c>
      <c r="D24" s="79">
        <v>254</v>
      </c>
      <c r="E24" s="80">
        <f t="shared" si="4"/>
        <v>158.80000000000001</v>
      </c>
      <c r="F24" s="81">
        <f t="shared" si="0"/>
        <v>94</v>
      </c>
    </row>
    <row r="25" spans="2:6" ht="18.75" x14ac:dyDescent="0.3">
      <c r="B25" s="78" t="s">
        <v>134</v>
      </c>
      <c r="C25" s="79">
        <v>945</v>
      </c>
      <c r="D25" s="79">
        <v>1403</v>
      </c>
      <c r="E25" s="82">
        <f t="shared" si="4"/>
        <v>148.5</v>
      </c>
      <c r="F25" s="81">
        <f t="shared" si="0"/>
        <v>458</v>
      </c>
    </row>
    <row r="26" spans="2:6" ht="18.75" x14ac:dyDescent="0.3">
      <c r="B26" s="78" t="s">
        <v>135</v>
      </c>
      <c r="C26" s="79">
        <v>245</v>
      </c>
      <c r="D26" s="79">
        <v>252</v>
      </c>
      <c r="E26" s="82">
        <f t="shared" si="4"/>
        <v>102.9</v>
      </c>
      <c r="F26" s="81">
        <f t="shared" si="0"/>
        <v>7</v>
      </c>
    </row>
  </sheetData>
  <mergeCells count="6">
    <mergeCell ref="E1:F1"/>
    <mergeCell ref="A3:F3"/>
    <mergeCell ref="B6:B7"/>
    <mergeCell ref="C6:C7"/>
    <mergeCell ref="D6:D7"/>
    <mergeCell ref="E6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view="pageBreakPreview" zoomScale="60" zoomScaleNormal="75" workbookViewId="0">
      <selection activeCell="J12" sqref="J12"/>
    </sheetView>
  </sheetViews>
  <sheetFormatPr defaultColWidth="8.85546875" defaultRowHeight="20.25" x14ac:dyDescent="0.3"/>
  <cols>
    <col min="1" max="1" width="45.5703125" style="22" customWidth="1"/>
    <col min="2" max="2" width="15" style="146" customWidth="1"/>
    <col min="3" max="3" width="14.85546875" style="22" customWidth="1"/>
    <col min="4" max="4" width="14.140625" style="22" customWidth="1"/>
    <col min="5" max="5" width="16.85546875" style="22" customWidth="1"/>
    <col min="6" max="9" width="8.85546875" style="22"/>
    <col min="10" max="10" width="70.7109375" style="134" customWidth="1"/>
    <col min="11" max="16384" width="8.85546875" style="22"/>
  </cols>
  <sheetData>
    <row r="1" spans="1:10" ht="36.75" customHeight="1" x14ac:dyDescent="0.35">
      <c r="D1" s="246" t="s">
        <v>117</v>
      </c>
      <c r="E1" s="246"/>
      <c r="F1" s="246"/>
    </row>
    <row r="2" spans="1:10" s="18" customFormat="1" ht="65.25" customHeight="1" x14ac:dyDescent="0.3">
      <c r="A2" s="247" t="s">
        <v>62</v>
      </c>
      <c r="B2" s="247"/>
      <c r="C2" s="247"/>
      <c r="D2" s="247"/>
      <c r="E2" s="247"/>
      <c r="J2" s="135"/>
    </row>
    <row r="3" spans="1:10" s="18" customFormat="1" ht="21.75" customHeight="1" x14ac:dyDescent="0.3">
      <c r="A3" s="248" t="s">
        <v>13</v>
      </c>
      <c r="B3" s="248"/>
      <c r="C3" s="248"/>
      <c r="D3" s="248"/>
      <c r="E3" s="248"/>
      <c r="J3" s="135"/>
    </row>
    <row r="4" spans="1:10" s="20" customFormat="1" ht="12" customHeight="1" x14ac:dyDescent="0.3">
      <c r="A4" s="19"/>
      <c r="B4" s="147"/>
      <c r="C4" s="19"/>
      <c r="D4" s="19"/>
      <c r="E4" s="19"/>
      <c r="J4" s="134"/>
    </row>
    <row r="5" spans="1:10" s="20" customFormat="1" ht="21" customHeight="1" x14ac:dyDescent="0.3">
      <c r="A5" s="249"/>
      <c r="B5" s="245" t="s">
        <v>164</v>
      </c>
      <c r="C5" s="244" t="s">
        <v>161</v>
      </c>
      <c r="D5" s="251" t="s">
        <v>56</v>
      </c>
      <c r="E5" s="251"/>
      <c r="J5" s="134"/>
    </row>
    <row r="6" spans="1:10" s="20" customFormat="1" ht="60.75" customHeight="1" x14ac:dyDescent="0.2">
      <c r="A6" s="250"/>
      <c r="B6" s="245"/>
      <c r="C6" s="244"/>
      <c r="D6" s="57" t="s">
        <v>2</v>
      </c>
      <c r="E6" s="54" t="s">
        <v>57</v>
      </c>
    </row>
    <row r="7" spans="1:10" s="21" customFormat="1" ht="26.25" customHeight="1" x14ac:dyDescent="0.25">
      <c r="A7" s="54" t="s">
        <v>14</v>
      </c>
      <c r="B7" s="64">
        <f>SUM(B8:B26)</f>
        <v>3666</v>
      </c>
      <c r="C7" s="64">
        <f>SUM(C8:C26)</f>
        <v>3047</v>
      </c>
      <c r="D7" s="77">
        <f t="shared" ref="D7:D25" si="0">ROUND(C7/B7*100,1)</f>
        <v>83.1</v>
      </c>
      <c r="E7" s="76">
        <f t="shared" ref="E7:E26" si="1">C7-B7</f>
        <v>-619</v>
      </c>
    </row>
    <row r="8" spans="1:10" ht="39.75" customHeight="1" x14ac:dyDescent="0.2">
      <c r="A8" s="58" t="s">
        <v>15</v>
      </c>
      <c r="B8" s="136">
        <v>109</v>
      </c>
      <c r="C8" s="136">
        <v>318</v>
      </c>
      <c r="D8" s="82">
        <f t="shared" si="0"/>
        <v>291.7</v>
      </c>
      <c r="E8" s="81">
        <f t="shared" si="1"/>
        <v>209</v>
      </c>
      <c r="J8" s="22"/>
    </row>
    <row r="9" spans="1:10" ht="44.25" customHeight="1" x14ac:dyDescent="0.2">
      <c r="A9" s="58" t="s">
        <v>16</v>
      </c>
      <c r="B9" s="136">
        <v>161</v>
      </c>
      <c r="C9" s="136">
        <v>117</v>
      </c>
      <c r="D9" s="82">
        <f t="shared" si="0"/>
        <v>72.7</v>
      </c>
      <c r="E9" s="81">
        <f t="shared" si="1"/>
        <v>-44</v>
      </c>
      <c r="J9" s="22"/>
    </row>
    <row r="10" spans="1:10" s="23" customFormat="1" ht="24" customHeight="1" x14ac:dyDescent="0.25">
      <c r="A10" s="58" t="s">
        <v>17</v>
      </c>
      <c r="B10" s="136">
        <v>195</v>
      </c>
      <c r="C10" s="136">
        <v>170</v>
      </c>
      <c r="D10" s="82">
        <f t="shared" si="0"/>
        <v>87.2</v>
      </c>
      <c r="E10" s="81">
        <f t="shared" si="1"/>
        <v>-25</v>
      </c>
    </row>
    <row r="11" spans="1:10" ht="43.5" customHeight="1" x14ac:dyDescent="0.2">
      <c r="A11" s="58" t="s">
        <v>18</v>
      </c>
      <c r="B11" s="136">
        <v>288</v>
      </c>
      <c r="C11" s="136">
        <v>236</v>
      </c>
      <c r="D11" s="82">
        <f t="shared" si="0"/>
        <v>81.900000000000006</v>
      </c>
      <c r="E11" s="81">
        <f t="shared" si="1"/>
        <v>-52</v>
      </c>
      <c r="J11" s="22"/>
    </row>
    <row r="12" spans="1:10" ht="42" customHeight="1" x14ac:dyDescent="0.2">
      <c r="A12" s="58" t="s">
        <v>19</v>
      </c>
      <c r="B12" s="136">
        <v>3</v>
      </c>
      <c r="C12" s="136">
        <v>0</v>
      </c>
      <c r="D12" s="82">
        <f t="shared" si="0"/>
        <v>0</v>
      </c>
      <c r="E12" s="81">
        <f t="shared" si="1"/>
        <v>-3</v>
      </c>
      <c r="J12" s="22"/>
    </row>
    <row r="13" spans="1:10" ht="19.5" customHeight="1" x14ac:dyDescent="0.2">
      <c r="A13" s="58" t="s">
        <v>20</v>
      </c>
      <c r="B13" s="136">
        <v>15</v>
      </c>
      <c r="C13" s="136">
        <v>108</v>
      </c>
      <c r="D13" s="82">
        <f t="shared" si="0"/>
        <v>720</v>
      </c>
      <c r="E13" s="81">
        <f t="shared" si="1"/>
        <v>93</v>
      </c>
      <c r="J13" s="22"/>
    </row>
    <row r="14" spans="1:10" ht="51" customHeight="1" x14ac:dyDescent="0.2">
      <c r="A14" s="58" t="s">
        <v>21</v>
      </c>
      <c r="B14" s="136">
        <v>8</v>
      </c>
      <c r="C14" s="136">
        <v>0</v>
      </c>
      <c r="D14" s="82">
        <f t="shared" si="0"/>
        <v>0</v>
      </c>
      <c r="E14" s="81">
        <f t="shared" si="1"/>
        <v>-8</v>
      </c>
      <c r="J14" s="22"/>
    </row>
    <row r="15" spans="1:10" ht="41.25" customHeight="1" x14ac:dyDescent="0.2">
      <c r="A15" s="58" t="s">
        <v>22</v>
      </c>
      <c r="B15" s="136">
        <v>0</v>
      </c>
      <c r="C15" s="136">
        <v>5</v>
      </c>
      <c r="D15" s="82" t="e">
        <f t="shared" si="0"/>
        <v>#DIV/0!</v>
      </c>
      <c r="E15" s="81">
        <f t="shared" si="1"/>
        <v>5</v>
      </c>
      <c r="J15" s="22"/>
    </row>
    <row r="16" spans="1:10" ht="42" customHeight="1" x14ac:dyDescent="0.2">
      <c r="A16" s="58" t="s">
        <v>23</v>
      </c>
      <c r="B16" s="136">
        <v>0</v>
      </c>
      <c r="C16" s="136">
        <v>0</v>
      </c>
      <c r="D16" s="82" t="e">
        <f t="shared" si="0"/>
        <v>#DIV/0!</v>
      </c>
      <c r="E16" s="81">
        <f t="shared" si="1"/>
        <v>0</v>
      </c>
      <c r="J16" s="22"/>
    </row>
    <row r="17" spans="1:10" ht="23.25" customHeight="1" x14ac:dyDescent="0.2">
      <c r="A17" s="58" t="s">
        <v>24</v>
      </c>
      <c r="B17" s="136">
        <v>0</v>
      </c>
      <c r="C17" s="136">
        <v>20</v>
      </c>
      <c r="D17" s="82" t="e">
        <f t="shared" si="0"/>
        <v>#DIV/0!</v>
      </c>
      <c r="E17" s="81">
        <f t="shared" si="1"/>
        <v>20</v>
      </c>
      <c r="J17" s="22"/>
    </row>
    <row r="18" spans="1:10" ht="22.5" customHeight="1" x14ac:dyDescent="0.2">
      <c r="A18" s="58" t="s">
        <v>25</v>
      </c>
      <c r="B18" s="137">
        <v>3</v>
      </c>
      <c r="C18" s="137">
        <v>0</v>
      </c>
      <c r="D18" s="82">
        <f t="shared" si="0"/>
        <v>0</v>
      </c>
      <c r="E18" s="81">
        <f t="shared" si="1"/>
        <v>-3</v>
      </c>
      <c r="J18" s="22"/>
    </row>
    <row r="19" spans="1:10" ht="22.5" customHeight="1" x14ac:dyDescent="0.2">
      <c r="A19" s="58" t="s">
        <v>26</v>
      </c>
      <c r="B19" s="136">
        <v>11</v>
      </c>
      <c r="C19" s="136">
        <v>34</v>
      </c>
      <c r="D19" s="82">
        <f t="shared" si="0"/>
        <v>309.10000000000002</v>
      </c>
      <c r="E19" s="81">
        <f t="shared" si="1"/>
        <v>23</v>
      </c>
      <c r="J19" s="22"/>
    </row>
    <row r="20" spans="1:10" ht="38.25" customHeight="1" x14ac:dyDescent="0.2">
      <c r="A20" s="58" t="s">
        <v>27</v>
      </c>
      <c r="B20" s="136">
        <v>0</v>
      </c>
      <c r="C20" s="136">
        <v>70</v>
      </c>
      <c r="D20" s="80">
        <v>0</v>
      </c>
      <c r="E20" s="81">
        <f t="shared" si="1"/>
        <v>70</v>
      </c>
      <c r="J20" s="22"/>
    </row>
    <row r="21" spans="1:10" ht="35.25" customHeight="1" x14ac:dyDescent="0.2">
      <c r="A21" s="58" t="s">
        <v>28</v>
      </c>
      <c r="B21" s="136">
        <v>9</v>
      </c>
      <c r="C21" s="136">
        <v>25</v>
      </c>
      <c r="D21" s="82">
        <f t="shared" si="0"/>
        <v>277.8</v>
      </c>
      <c r="E21" s="81">
        <f t="shared" si="1"/>
        <v>16</v>
      </c>
      <c r="J21" s="22"/>
    </row>
    <row r="22" spans="1:10" ht="41.25" customHeight="1" x14ac:dyDescent="0.2">
      <c r="A22" s="58" t="s">
        <v>29</v>
      </c>
      <c r="B22" s="136">
        <v>1228</v>
      </c>
      <c r="C22" s="136">
        <v>1185</v>
      </c>
      <c r="D22" s="82">
        <f t="shared" si="0"/>
        <v>96.5</v>
      </c>
      <c r="E22" s="81">
        <f t="shared" si="1"/>
        <v>-43</v>
      </c>
      <c r="J22" s="22"/>
    </row>
    <row r="23" spans="1:10" ht="19.5" customHeight="1" x14ac:dyDescent="0.2">
      <c r="A23" s="58" t="s">
        <v>30</v>
      </c>
      <c r="B23" s="136">
        <v>306</v>
      </c>
      <c r="C23" s="136">
        <v>83</v>
      </c>
      <c r="D23" s="82">
        <f t="shared" si="0"/>
        <v>27.1</v>
      </c>
      <c r="E23" s="81">
        <f t="shared" si="1"/>
        <v>-223</v>
      </c>
      <c r="J23" s="22"/>
    </row>
    <row r="24" spans="1:10" ht="39" customHeight="1" x14ac:dyDescent="0.2">
      <c r="A24" s="58" t="s">
        <v>31</v>
      </c>
      <c r="B24" s="136">
        <v>1302</v>
      </c>
      <c r="C24" s="136">
        <v>676</v>
      </c>
      <c r="D24" s="82">
        <f t="shared" si="0"/>
        <v>51.9</v>
      </c>
      <c r="E24" s="81">
        <f t="shared" si="1"/>
        <v>-626</v>
      </c>
      <c r="J24" s="22"/>
    </row>
    <row r="25" spans="1:10" ht="38.25" customHeight="1" x14ac:dyDescent="0.2">
      <c r="A25" s="58" t="s">
        <v>32</v>
      </c>
      <c r="B25" s="136">
        <v>6</v>
      </c>
      <c r="C25" s="136">
        <v>0</v>
      </c>
      <c r="D25" s="82">
        <f t="shared" si="0"/>
        <v>0</v>
      </c>
      <c r="E25" s="81">
        <f t="shared" si="1"/>
        <v>-6</v>
      </c>
      <c r="J25" s="22"/>
    </row>
    <row r="26" spans="1:10" ht="22.5" customHeight="1" x14ac:dyDescent="0.2">
      <c r="A26" s="58" t="s">
        <v>33</v>
      </c>
      <c r="B26" s="136">
        <v>22</v>
      </c>
      <c r="C26" s="136">
        <v>0</v>
      </c>
      <c r="D26" s="82">
        <v>0</v>
      </c>
      <c r="E26" s="81">
        <f t="shared" si="1"/>
        <v>-22</v>
      </c>
      <c r="J26" s="22"/>
    </row>
    <row r="27" spans="1:10" ht="18.75" x14ac:dyDescent="0.3">
      <c r="A27" s="24"/>
      <c r="B27" s="148"/>
      <c r="C27" s="24"/>
      <c r="D27" s="24"/>
      <c r="J27" s="22"/>
    </row>
    <row r="28" spans="1:10" ht="18.75" x14ac:dyDescent="0.3">
      <c r="A28" s="24"/>
      <c r="B28" s="149"/>
      <c r="C28" s="24"/>
      <c r="D28" s="24"/>
      <c r="J28" s="22"/>
    </row>
    <row r="29" spans="1:10" x14ac:dyDescent="0.3">
      <c r="I29" s="134"/>
      <c r="J29" s="22"/>
    </row>
  </sheetData>
  <mergeCells count="7">
    <mergeCell ref="D1:F1"/>
    <mergeCell ref="A2:E2"/>
    <mergeCell ref="A3:E3"/>
    <mergeCell ref="A5:A6"/>
    <mergeCell ref="B5:B6"/>
    <mergeCell ref="C5:C6"/>
    <mergeCell ref="D5:E5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8"/>
  <sheetViews>
    <sheetView view="pageBreakPreview" zoomScale="75" zoomScaleNormal="75" zoomScaleSheetLayoutView="75" workbookViewId="0">
      <selection activeCell="G13" sqref="G13"/>
    </sheetView>
  </sheetViews>
  <sheetFormatPr defaultColWidth="8.85546875" defaultRowHeight="12.75" x14ac:dyDescent="0.2"/>
  <cols>
    <col min="1" max="1" width="52.85546875" style="22" customWidth="1"/>
    <col min="2" max="3" width="17.42578125" style="22" customWidth="1"/>
    <col min="4" max="4" width="19.5703125" style="22" customWidth="1"/>
    <col min="5" max="5" width="15.85546875" style="22" customWidth="1"/>
    <col min="6" max="6" width="10.85546875" style="22" bestFit="1" customWidth="1"/>
    <col min="7" max="16384" width="8.85546875" style="22"/>
  </cols>
  <sheetData>
    <row r="1" spans="1:6" ht="36" customHeight="1" x14ac:dyDescent="0.4">
      <c r="D1" s="252" t="s">
        <v>117</v>
      </c>
      <c r="E1" s="253"/>
    </row>
    <row r="2" spans="1:6" s="18" customFormat="1" ht="26.25" customHeight="1" x14ac:dyDescent="0.3">
      <c r="A2" s="254" t="s">
        <v>63</v>
      </c>
      <c r="B2" s="254"/>
      <c r="C2" s="254"/>
      <c r="D2" s="254"/>
      <c r="E2" s="254"/>
    </row>
    <row r="3" spans="1:6" s="18" customFormat="1" ht="24" customHeight="1" x14ac:dyDescent="0.3">
      <c r="A3" s="255" t="s">
        <v>34</v>
      </c>
      <c r="B3" s="255"/>
      <c r="C3" s="255"/>
      <c r="D3" s="255"/>
      <c r="E3" s="255"/>
    </row>
    <row r="4" spans="1:6" s="18" customFormat="1" ht="6" customHeight="1" x14ac:dyDescent="0.35">
      <c r="A4" s="53"/>
      <c r="B4" s="53"/>
      <c r="C4" s="53"/>
      <c r="D4" s="53"/>
      <c r="E4" s="53"/>
    </row>
    <row r="5" spans="1:6" s="20" customFormat="1" ht="25.5" customHeight="1" x14ac:dyDescent="0.2">
      <c r="A5" s="256"/>
      <c r="B5" s="245" t="s">
        <v>163</v>
      </c>
      <c r="C5" s="245" t="s">
        <v>162</v>
      </c>
      <c r="D5" s="257" t="s">
        <v>56</v>
      </c>
      <c r="E5" s="257"/>
    </row>
    <row r="6" spans="1:6" s="20" customFormat="1" ht="37.5" customHeight="1" x14ac:dyDescent="0.2">
      <c r="A6" s="256"/>
      <c r="B6" s="245"/>
      <c r="C6" s="245"/>
      <c r="D6" s="55" t="s">
        <v>2</v>
      </c>
      <c r="E6" s="55" t="s">
        <v>57</v>
      </c>
    </row>
    <row r="7" spans="1:6" s="26" customFormat="1" ht="34.5" customHeight="1" x14ac:dyDescent="0.25">
      <c r="A7" s="59" t="s">
        <v>14</v>
      </c>
      <c r="B7" s="25">
        <f>SUM(B8:B16)</f>
        <v>3666</v>
      </c>
      <c r="C7" s="25">
        <f>SUM(C8:C16)</f>
        <v>3047</v>
      </c>
      <c r="D7" s="77">
        <f t="shared" ref="D7:D16" si="0">ROUND(C7/B7*100,1)</f>
        <v>83.1</v>
      </c>
      <c r="E7" s="76">
        <f t="shared" ref="E7:E16" si="1">C7-B7</f>
        <v>-619</v>
      </c>
      <c r="F7" s="27"/>
    </row>
    <row r="8" spans="1:6" ht="51" customHeight="1" x14ac:dyDescent="0.2">
      <c r="A8" s="60" t="s">
        <v>35</v>
      </c>
      <c r="B8" s="137">
        <v>601</v>
      </c>
      <c r="C8" s="137">
        <v>397</v>
      </c>
      <c r="D8" s="82">
        <f t="shared" si="0"/>
        <v>66.099999999999994</v>
      </c>
      <c r="E8" s="81">
        <f t="shared" si="1"/>
        <v>-204</v>
      </c>
      <c r="F8" s="27"/>
    </row>
    <row r="9" spans="1:6" ht="35.25" customHeight="1" x14ac:dyDescent="0.2">
      <c r="A9" s="60" t="s">
        <v>36</v>
      </c>
      <c r="B9" s="136">
        <v>1050</v>
      </c>
      <c r="C9" s="136">
        <v>694</v>
      </c>
      <c r="D9" s="82">
        <f t="shared" si="0"/>
        <v>66.099999999999994</v>
      </c>
      <c r="E9" s="81">
        <f t="shared" si="1"/>
        <v>-356</v>
      </c>
      <c r="F9" s="27"/>
    </row>
    <row r="10" spans="1:6" s="23" customFormat="1" ht="25.5" customHeight="1" x14ac:dyDescent="0.25">
      <c r="A10" s="60" t="s">
        <v>37</v>
      </c>
      <c r="B10" s="136">
        <v>756</v>
      </c>
      <c r="C10" s="136">
        <v>418</v>
      </c>
      <c r="D10" s="82">
        <f t="shared" si="0"/>
        <v>55.3</v>
      </c>
      <c r="E10" s="81">
        <f t="shared" si="1"/>
        <v>-338</v>
      </c>
      <c r="F10" s="27"/>
    </row>
    <row r="11" spans="1:6" ht="36.75" customHeight="1" x14ac:dyDescent="0.2">
      <c r="A11" s="60" t="s">
        <v>38</v>
      </c>
      <c r="B11" s="136">
        <v>130</v>
      </c>
      <c r="C11" s="136">
        <v>85</v>
      </c>
      <c r="D11" s="82">
        <f t="shared" si="0"/>
        <v>65.400000000000006</v>
      </c>
      <c r="E11" s="81">
        <f t="shared" si="1"/>
        <v>-45</v>
      </c>
      <c r="F11" s="27"/>
    </row>
    <row r="12" spans="1:6" ht="28.5" customHeight="1" x14ac:dyDescent="0.2">
      <c r="A12" s="60" t="s">
        <v>39</v>
      </c>
      <c r="B12" s="136">
        <v>382</v>
      </c>
      <c r="C12" s="136">
        <v>403</v>
      </c>
      <c r="D12" s="82">
        <f t="shared" si="0"/>
        <v>105.5</v>
      </c>
      <c r="E12" s="81">
        <f t="shared" si="1"/>
        <v>21</v>
      </c>
      <c r="F12" s="27"/>
    </row>
    <row r="13" spans="1:6" ht="59.25" customHeight="1" x14ac:dyDescent="0.2">
      <c r="A13" s="60" t="s">
        <v>40</v>
      </c>
      <c r="B13" s="136">
        <v>4</v>
      </c>
      <c r="C13" s="136">
        <v>7</v>
      </c>
      <c r="D13" s="82">
        <f t="shared" si="0"/>
        <v>175</v>
      </c>
      <c r="E13" s="81">
        <f t="shared" si="1"/>
        <v>3</v>
      </c>
      <c r="F13" s="27"/>
    </row>
    <row r="14" spans="1:6" ht="30.75" customHeight="1" x14ac:dyDescent="0.2">
      <c r="A14" s="60" t="s">
        <v>41</v>
      </c>
      <c r="B14" s="136">
        <v>354</v>
      </c>
      <c r="C14" s="136">
        <v>227</v>
      </c>
      <c r="D14" s="82">
        <f t="shared" si="0"/>
        <v>64.099999999999994</v>
      </c>
      <c r="E14" s="81">
        <f t="shared" si="1"/>
        <v>-127</v>
      </c>
      <c r="F14" s="27"/>
    </row>
    <row r="15" spans="1:6" ht="75" customHeight="1" x14ac:dyDescent="0.2">
      <c r="A15" s="60" t="s">
        <v>42</v>
      </c>
      <c r="B15" s="136">
        <v>187</v>
      </c>
      <c r="C15" s="136">
        <v>471</v>
      </c>
      <c r="D15" s="82">
        <f t="shared" si="0"/>
        <v>251.9</v>
      </c>
      <c r="E15" s="81">
        <f t="shared" si="1"/>
        <v>284</v>
      </c>
      <c r="F15" s="27"/>
    </row>
    <row r="16" spans="1:6" ht="33" customHeight="1" x14ac:dyDescent="0.2">
      <c r="A16" s="60" t="s">
        <v>43</v>
      </c>
      <c r="B16" s="136">
        <v>202</v>
      </c>
      <c r="C16" s="136">
        <v>345</v>
      </c>
      <c r="D16" s="82">
        <f t="shared" si="0"/>
        <v>170.8</v>
      </c>
      <c r="E16" s="81">
        <f t="shared" si="1"/>
        <v>143</v>
      </c>
      <c r="F16" s="27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</sheetData>
  <mergeCells count="7">
    <mergeCell ref="D1:E1"/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="70" zoomScaleNormal="100" zoomScaleSheetLayoutView="70" workbookViewId="0">
      <pane xSplit="1" ySplit="5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I47" sqref="I46:I47"/>
    </sheetView>
  </sheetViews>
  <sheetFormatPr defaultRowHeight="12.75" x14ac:dyDescent="0.2"/>
  <cols>
    <col min="1" max="1" width="69.7109375" style="85" customWidth="1"/>
    <col min="2" max="2" width="13" style="140" customWidth="1"/>
    <col min="3" max="3" width="12.28515625" style="140" customWidth="1"/>
    <col min="4" max="4" width="10.42578125" style="85" customWidth="1"/>
    <col min="5" max="5" width="25.85546875" style="85" customWidth="1"/>
    <col min="6" max="6" width="7.5703125" style="85" customWidth="1"/>
    <col min="7" max="7" width="7.5703125" style="61" customWidth="1"/>
    <col min="8" max="16384" width="9.140625" style="61"/>
  </cols>
  <sheetData>
    <row r="1" spans="1:7" ht="42" customHeight="1" x14ac:dyDescent="0.4">
      <c r="D1" s="258"/>
      <c r="E1" s="259"/>
    </row>
    <row r="2" spans="1:7" ht="45.75" customHeight="1" x14ac:dyDescent="0.2">
      <c r="A2" s="275" t="s">
        <v>138</v>
      </c>
      <c r="B2" s="275"/>
      <c r="C2" s="275"/>
      <c r="D2" s="275"/>
      <c r="E2" s="275"/>
    </row>
    <row r="3" spans="1:7" ht="39.75" customHeight="1" x14ac:dyDescent="0.45">
      <c r="A3" s="276" t="s">
        <v>177</v>
      </c>
      <c r="B3" s="276"/>
      <c r="C3" s="276"/>
      <c r="D3" s="276"/>
      <c r="E3" s="276"/>
      <c r="F3" s="117"/>
      <c r="G3" s="66"/>
    </row>
    <row r="4" spans="1:7" ht="13.5" customHeight="1" x14ac:dyDescent="0.2">
      <c r="A4" s="277" t="s">
        <v>0</v>
      </c>
      <c r="B4" s="278" t="s">
        <v>80</v>
      </c>
      <c r="C4" s="278" t="s">
        <v>142</v>
      </c>
      <c r="D4" s="279" t="s">
        <v>1</v>
      </c>
      <c r="E4" s="279"/>
    </row>
    <row r="5" spans="1:7" ht="28.5" customHeight="1" x14ac:dyDescent="0.2">
      <c r="A5" s="277"/>
      <c r="B5" s="278"/>
      <c r="C5" s="278"/>
      <c r="D5" s="116" t="s">
        <v>2</v>
      </c>
      <c r="E5" s="84" t="s">
        <v>3</v>
      </c>
    </row>
    <row r="6" spans="1:7" ht="19.5" customHeight="1" x14ac:dyDescent="0.2">
      <c r="A6" s="150" t="s">
        <v>83</v>
      </c>
      <c r="B6" s="187">
        <v>22.492999999999999</v>
      </c>
      <c r="C6" s="187">
        <v>29.452999999999999</v>
      </c>
      <c r="D6" s="151">
        <f>ROUND(C6/B6*100,1)</f>
        <v>130.9</v>
      </c>
      <c r="E6" s="152">
        <f t="shared" ref="E6:E13" si="0">C6-B6</f>
        <v>6.9600000000000009</v>
      </c>
    </row>
    <row r="7" spans="1:7" ht="19.5" customHeight="1" x14ac:dyDescent="0.2">
      <c r="A7" s="153" t="s">
        <v>84</v>
      </c>
      <c r="B7" s="188">
        <v>13.384</v>
      </c>
      <c r="C7" s="188">
        <v>19.882999999999999</v>
      </c>
      <c r="D7" s="154">
        <f t="shared" ref="D7:D11" si="1">ROUND(C7/B7*100,1)</f>
        <v>148.6</v>
      </c>
      <c r="E7" s="155">
        <f>C7-B7</f>
        <v>6.4989999999999988</v>
      </c>
    </row>
    <row r="8" spans="1:7" ht="37.5" x14ac:dyDescent="0.2">
      <c r="A8" s="120" t="s">
        <v>85</v>
      </c>
      <c r="B8" s="189">
        <v>23.466999999999999</v>
      </c>
      <c r="C8" s="189">
        <v>16.782</v>
      </c>
      <c r="D8" s="156">
        <f t="shared" si="1"/>
        <v>71.5</v>
      </c>
      <c r="E8" s="156">
        <f t="shared" si="0"/>
        <v>-6.6849999999999987</v>
      </c>
      <c r="F8" s="118"/>
      <c r="G8" s="65"/>
    </row>
    <row r="9" spans="1:7" ht="19.5" customHeight="1" x14ac:dyDescent="0.2">
      <c r="A9" s="157" t="s">
        <v>86</v>
      </c>
      <c r="B9" s="190">
        <v>14.275</v>
      </c>
      <c r="C9" s="190">
        <v>8.0190000000000001</v>
      </c>
      <c r="D9" s="156">
        <f t="shared" si="1"/>
        <v>56.2</v>
      </c>
      <c r="E9" s="156">
        <f t="shared" si="0"/>
        <v>-6.2560000000000002</v>
      </c>
    </row>
    <row r="10" spans="1:7" ht="34.5" x14ac:dyDescent="0.2">
      <c r="A10" s="158" t="s">
        <v>87</v>
      </c>
      <c r="B10" s="191">
        <v>60.8</v>
      </c>
      <c r="C10" s="191">
        <v>47.8</v>
      </c>
      <c r="D10" s="262" t="s">
        <v>167</v>
      </c>
      <c r="E10" s="263"/>
      <c r="F10" s="119"/>
    </row>
    <row r="11" spans="1:7" ht="33" x14ac:dyDescent="0.2">
      <c r="A11" s="159" t="s">
        <v>88</v>
      </c>
      <c r="B11" s="192">
        <v>9.1920000000000002</v>
      </c>
      <c r="C11" s="192">
        <v>8.7629999999999999</v>
      </c>
      <c r="D11" s="160">
        <f t="shared" si="1"/>
        <v>95.3</v>
      </c>
      <c r="E11" s="161">
        <f t="shared" si="0"/>
        <v>-0.42900000000000027</v>
      </c>
    </row>
    <row r="12" spans="1:7" ht="25.5" customHeight="1" x14ac:dyDescent="0.2">
      <c r="A12" s="162" t="s">
        <v>136</v>
      </c>
      <c r="B12" s="193">
        <v>124</v>
      </c>
      <c r="C12" s="193">
        <v>43</v>
      </c>
      <c r="D12" s="163">
        <f>ROUND(C12/B12*100,1)</f>
        <v>34.700000000000003</v>
      </c>
      <c r="E12" s="164">
        <f t="shared" si="0"/>
        <v>-81</v>
      </c>
    </row>
    <row r="13" spans="1:7" ht="21" customHeight="1" x14ac:dyDescent="0.2">
      <c r="A13" s="153" t="s">
        <v>141</v>
      </c>
      <c r="B13" s="193">
        <v>466</v>
      </c>
      <c r="C13" s="193">
        <v>279</v>
      </c>
      <c r="D13" s="154">
        <f>ROUND(C13/B13*100,1)</f>
        <v>59.9</v>
      </c>
      <c r="E13" s="165">
        <f t="shared" si="0"/>
        <v>-187</v>
      </c>
    </row>
    <row r="14" spans="1:7" s="140" customFormat="1" ht="19.5" customHeight="1" x14ac:dyDescent="0.2">
      <c r="A14" s="141" t="s">
        <v>89</v>
      </c>
      <c r="B14" s="194">
        <v>40.9</v>
      </c>
      <c r="C14" s="194">
        <v>29.8</v>
      </c>
      <c r="D14" s="262" t="s">
        <v>168</v>
      </c>
      <c r="E14" s="263"/>
      <c r="F14" s="142"/>
    </row>
    <row r="15" spans="1:7" ht="19.5" customHeight="1" x14ac:dyDescent="0.2">
      <c r="A15" s="122" t="s">
        <v>90</v>
      </c>
      <c r="B15" s="195">
        <v>3.33</v>
      </c>
      <c r="C15" s="195">
        <v>2.375</v>
      </c>
      <c r="D15" s="166">
        <f>ROUND(C15/B15*100,1)</f>
        <v>71.3</v>
      </c>
      <c r="E15" s="144">
        <f>C15-B15</f>
        <v>-0.95500000000000007</v>
      </c>
    </row>
    <row r="16" spans="1:7" s="140" customFormat="1" ht="19.5" customHeight="1" x14ac:dyDescent="0.2">
      <c r="A16" s="139" t="s">
        <v>91</v>
      </c>
      <c r="B16" s="196">
        <v>88.9</v>
      </c>
      <c r="C16" s="196">
        <v>90.5</v>
      </c>
      <c r="D16" s="262" t="s">
        <v>179</v>
      </c>
      <c r="E16" s="263"/>
    </row>
    <row r="17" spans="1:6" ht="19.5" customHeight="1" x14ac:dyDescent="0.2">
      <c r="A17" s="120" t="s">
        <v>92</v>
      </c>
      <c r="B17" s="189">
        <v>1.0269999999999999</v>
      </c>
      <c r="C17" s="189">
        <v>1.52</v>
      </c>
      <c r="D17" s="156">
        <f>ROUND(C17/B17*100,1)</f>
        <v>148</v>
      </c>
      <c r="E17" s="156">
        <f>C17-B17</f>
        <v>0.4930000000000001</v>
      </c>
    </row>
    <row r="18" spans="1:6" ht="34.5" customHeight="1" x14ac:dyDescent="0.2">
      <c r="A18" s="139" t="s">
        <v>93</v>
      </c>
      <c r="B18" s="196">
        <v>87.3</v>
      </c>
      <c r="C18" s="196">
        <v>88.3</v>
      </c>
      <c r="D18" s="262" t="s">
        <v>178</v>
      </c>
      <c r="E18" s="263"/>
    </row>
    <row r="19" spans="1:6" ht="19.5" customHeight="1" x14ac:dyDescent="0.2">
      <c r="A19" s="122" t="s">
        <v>94</v>
      </c>
      <c r="B19" s="124">
        <v>8</v>
      </c>
      <c r="C19" s="124">
        <v>0</v>
      </c>
      <c r="D19" s="156">
        <f>ROUND(C19/B19*100,1)</f>
        <v>0</v>
      </c>
      <c r="E19" s="124">
        <f>C19-B19</f>
        <v>-8</v>
      </c>
    </row>
    <row r="20" spans="1:6" ht="37.5" x14ac:dyDescent="0.2">
      <c r="A20" s="167" t="s">
        <v>95</v>
      </c>
      <c r="B20" s="198">
        <v>6.4320000000000004</v>
      </c>
      <c r="C20" s="198">
        <v>4.4089999999999998</v>
      </c>
      <c r="D20" s="168">
        <f t="shared" ref="D20:D25" si="2">ROUND(C20/B20*100,1)</f>
        <v>68.5</v>
      </c>
      <c r="E20" s="168">
        <f t="shared" ref="E20:E25" si="3">C20-B20</f>
        <v>-2.0230000000000006</v>
      </c>
    </row>
    <row r="21" spans="1:6" ht="19.5" customHeight="1" x14ac:dyDescent="0.2">
      <c r="A21" s="123" t="s">
        <v>96</v>
      </c>
      <c r="B21" s="199">
        <v>6.4210000000000003</v>
      </c>
      <c r="C21" s="199">
        <v>4.4000000000000004</v>
      </c>
      <c r="D21" s="138">
        <f t="shared" si="2"/>
        <v>68.5</v>
      </c>
      <c r="E21" s="131">
        <f t="shared" si="3"/>
        <v>-2.0209999999999999</v>
      </c>
    </row>
    <row r="22" spans="1:6" ht="37.5" x14ac:dyDescent="0.2">
      <c r="A22" s="122" t="s">
        <v>97</v>
      </c>
      <c r="B22" s="195">
        <v>112.764</v>
      </c>
      <c r="C22" s="195">
        <v>49.468000000000004</v>
      </c>
      <c r="D22" s="138">
        <f t="shared" si="2"/>
        <v>43.9</v>
      </c>
      <c r="E22" s="131">
        <f t="shared" si="3"/>
        <v>-63.295999999999992</v>
      </c>
    </row>
    <row r="23" spans="1:6" ht="19.5" customHeight="1" x14ac:dyDescent="0.2">
      <c r="A23" s="123" t="s">
        <v>96</v>
      </c>
      <c r="B23" s="195">
        <v>22.07</v>
      </c>
      <c r="C23" s="195">
        <v>27.818999999999999</v>
      </c>
      <c r="D23" s="138">
        <f t="shared" si="2"/>
        <v>126</v>
      </c>
      <c r="E23" s="131">
        <f t="shared" si="3"/>
        <v>5.7489999999999988</v>
      </c>
    </row>
    <row r="24" spans="1:6" ht="19.5" customHeight="1" x14ac:dyDescent="0.2">
      <c r="A24" s="122" t="s">
        <v>98</v>
      </c>
      <c r="B24" s="195">
        <v>18.617000000000001</v>
      </c>
      <c r="C24" s="195">
        <v>26.827999999999999</v>
      </c>
      <c r="D24" s="143">
        <f t="shared" si="2"/>
        <v>144.1</v>
      </c>
      <c r="E24" s="144">
        <f t="shared" si="3"/>
        <v>8.2109999999999985</v>
      </c>
    </row>
    <row r="25" spans="1:6" ht="19.5" customHeight="1" x14ac:dyDescent="0.2">
      <c r="A25" s="122" t="s">
        <v>99</v>
      </c>
      <c r="B25" s="195">
        <v>0.96099999999999997</v>
      </c>
      <c r="C25" s="195">
        <v>1.3520000000000001</v>
      </c>
      <c r="D25" s="143">
        <f t="shared" si="2"/>
        <v>140.69999999999999</v>
      </c>
      <c r="E25" s="144">
        <f t="shared" si="3"/>
        <v>0.39100000000000013</v>
      </c>
    </row>
    <row r="26" spans="1:6" ht="19.5" customHeight="1" x14ac:dyDescent="0.2">
      <c r="A26" s="120" t="s">
        <v>100</v>
      </c>
      <c r="B26" s="189">
        <v>4.3</v>
      </c>
      <c r="C26" s="189">
        <v>4.5999999999999996</v>
      </c>
      <c r="D26" s="280" t="s">
        <v>169</v>
      </c>
      <c r="E26" s="281"/>
    </row>
    <row r="27" spans="1:6" ht="37.5" x14ac:dyDescent="0.2">
      <c r="A27" s="122" t="s">
        <v>101</v>
      </c>
      <c r="B27" s="195">
        <v>28.8</v>
      </c>
      <c r="C27" s="195">
        <v>32</v>
      </c>
      <c r="D27" s="273" t="s">
        <v>170</v>
      </c>
      <c r="E27" s="274"/>
      <c r="F27" s="118"/>
    </row>
    <row r="28" spans="1:6" ht="37.5" x14ac:dyDescent="0.2">
      <c r="A28" s="122" t="s">
        <v>102</v>
      </c>
      <c r="B28" s="195">
        <v>7.73</v>
      </c>
      <c r="C28" s="195">
        <v>5.8920000000000003</v>
      </c>
      <c r="D28" s="143">
        <f>ROUND(C28/B28*100,1)</f>
        <v>76.2</v>
      </c>
      <c r="E28" s="166">
        <f>C28-B28</f>
        <v>-1.8380000000000001</v>
      </c>
    </row>
    <row r="29" spans="1:6" ht="19.5" customHeight="1" x14ac:dyDescent="0.2">
      <c r="A29" s="167" t="s">
        <v>103</v>
      </c>
      <c r="B29" s="187">
        <v>36.256</v>
      </c>
      <c r="C29" s="187">
        <v>24.536000000000001</v>
      </c>
      <c r="D29" s="151">
        <f>ROUND(C29/B29*100,1)</f>
        <v>67.7</v>
      </c>
      <c r="E29" s="152">
        <f>C29-B29</f>
        <v>-11.719999999999999</v>
      </c>
    </row>
    <row r="30" spans="1:6" ht="19.5" customHeight="1" x14ac:dyDescent="0.2">
      <c r="A30" s="169" t="s">
        <v>104</v>
      </c>
      <c r="B30" s="200">
        <v>33.673999999999999</v>
      </c>
      <c r="C30" s="201">
        <v>21.742000000000001</v>
      </c>
      <c r="D30" s="170">
        <f>ROUND(C30/B30*100,1)</f>
        <v>64.599999999999994</v>
      </c>
      <c r="E30" s="171">
        <f>C30-B30</f>
        <v>-11.931999999999999</v>
      </c>
    </row>
    <row r="31" spans="1:6" s="140" customFormat="1" ht="19.5" customHeight="1" x14ac:dyDescent="0.2">
      <c r="A31" s="120" t="s">
        <v>105</v>
      </c>
      <c r="B31" s="325">
        <v>22.728000000000002</v>
      </c>
      <c r="C31" s="325">
        <v>15.598000000000001</v>
      </c>
      <c r="D31" s="138">
        <f>ROUND(C31/B31*100,1)</f>
        <v>68.599999999999994</v>
      </c>
      <c r="E31" s="131">
        <f>C31-B31</f>
        <v>-7.1300000000000008</v>
      </c>
    </row>
    <row r="32" spans="1:6" ht="19.5" customHeight="1" x14ac:dyDescent="0.2">
      <c r="A32" s="139" t="s">
        <v>106</v>
      </c>
      <c r="B32" s="196">
        <v>62.7</v>
      </c>
      <c r="C32" s="196">
        <v>63.6</v>
      </c>
      <c r="D32" s="262" t="s">
        <v>171</v>
      </c>
      <c r="E32" s="263"/>
    </row>
    <row r="33" spans="1:5" ht="9" customHeight="1" x14ac:dyDescent="0.2">
      <c r="A33" s="264" t="s">
        <v>64</v>
      </c>
      <c r="B33" s="265"/>
      <c r="C33" s="265"/>
      <c r="D33" s="265"/>
      <c r="E33" s="266"/>
    </row>
    <row r="34" spans="1:5" ht="35.25" customHeight="1" x14ac:dyDescent="0.2">
      <c r="A34" s="267"/>
      <c r="B34" s="268"/>
      <c r="C34" s="268"/>
      <c r="D34" s="268"/>
      <c r="E34" s="269"/>
    </row>
    <row r="35" spans="1:5" ht="12.75" customHeight="1" x14ac:dyDescent="0.2">
      <c r="A35" s="270" t="s">
        <v>0</v>
      </c>
      <c r="B35" s="270" t="s">
        <v>172</v>
      </c>
      <c r="C35" s="270" t="s">
        <v>173</v>
      </c>
      <c r="D35" s="271" t="s">
        <v>1</v>
      </c>
      <c r="E35" s="272"/>
    </row>
    <row r="36" spans="1:5" ht="31.5" customHeight="1" x14ac:dyDescent="0.2">
      <c r="A36" s="270"/>
      <c r="B36" s="270"/>
      <c r="C36" s="270"/>
      <c r="D36" s="172" t="s">
        <v>2</v>
      </c>
      <c r="E36" s="173" t="s">
        <v>4</v>
      </c>
    </row>
    <row r="37" spans="1:5" ht="19.5" customHeight="1" x14ac:dyDescent="0.2">
      <c r="A37" s="120" t="s">
        <v>83</v>
      </c>
      <c r="B37" s="189">
        <v>6.8209999999999997</v>
      </c>
      <c r="C37" s="189">
        <v>11.276</v>
      </c>
      <c r="D37" s="156">
        <f t="shared" ref="D37:D42" si="4">ROUND(C37/B37*100,1)</f>
        <v>165.3</v>
      </c>
      <c r="E37" s="174">
        <f>C37-B37</f>
        <v>4.4550000000000001</v>
      </c>
    </row>
    <row r="38" spans="1:5" ht="19.5" customHeight="1" x14ac:dyDescent="0.2">
      <c r="A38" s="120" t="s">
        <v>98</v>
      </c>
      <c r="B38" s="189">
        <v>5.52</v>
      </c>
      <c r="C38" s="189">
        <v>9.76</v>
      </c>
      <c r="D38" s="156">
        <f t="shared" si="4"/>
        <v>176.8</v>
      </c>
      <c r="E38" s="156">
        <f>C38-B38</f>
        <v>4.24</v>
      </c>
    </row>
    <row r="39" spans="1:5" ht="19.5" customHeight="1" x14ac:dyDescent="0.2">
      <c r="A39" s="120" t="s">
        <v>174</v>
      </c>
      <c r="B39" s="197">
        <v>3057</v>
      </c>
      <c r="C39" s="197">
        <v>3367</v>
      </c>
      <c r="D39" s="156">
        <f t="shared" si="4"/>
        <v>110.1</v>
      </c>
      <c r="E39" s="175" t="s">
        <v>175</v>
      </c>
    </row>
    <row r="40" spans="1:5" ht="19.5" customHeight="1" x14ac:dyDescent="0.2">
      <c r="A40" s="176" t="s">
        <v>107</v>
      </c>
      <c r="B40" s="180">
        <v>4.42</v>
      </c>
      <c r="C40" s="180">
        <v>2.1349999999999998</v>
      </c>
      <c r="D40" s="156">
        <f t="shared" si="4"/>
        <v>48.3</v>
      </c>
      <c r="E40" s="177">
        <f>C40-B40</f>
        <v>-2.2850000000000001</v>
      </c>
    </row>
    <row r="41" spans="1:5" ht="1.5" customHeight="1" x14ac:dyDescent="0.2">
      <c r="A41" s="176" t="s">
        <v>108</v>
      </c>
      <c r="B41" s="180" t="s">
        <v>67</v>
      </c>
      <c r="C41" s="181">
        <v>7</v>
      </c>
      <c r="D41" s="156" t="s">
        <v>67</v>
      </c>
      <c r="E41" s="177" t="s">
        <v>67</v>
      </c>
    </row>
    <row r="42" spans="1:5" ht="19.5" customHeight="1" x14ac:dyDescent="0.2">
      <c r="A42" s="178" t="s">
        <v>109</v>
      </c>
      <c r="B42" s="181">
        <v>5875</v>
      </c>
      <c r="C42" s="181">
        <v>6778</v>
      </c>
      <c r="D42" s="177">
        <f t="shared" si="4"/>
        <v>115.4</v>
      </c>
      <c r="E42" s="179" t="s">
        <v>176</v>
      </c>
    </row>
    <row r="43" spans="1:5" ht="19.5" customHeight="1" x14ac:dyDescent="0.2">
      <c r="A43" s="120" t="s">
        <v>110</v>
      </c>
      <c r="B43" s="202">
        <v>2</v>
      </c>
      <c r="C43" s="202">
        <v>5</v>
      </c>
      <c r="D43" s="260" t="s">
        <v>144</v>
      </c>
      <c r="E43" s="260"/>
    </row>
    <row r="44" spans="1:5" ht="33" customHeight="1" x14ac:dyDescent="0.2">
      <c r="A44" s="261"/>
      <c r="B44" s="261"/>
      <c r="C44" s="261"/>
      <c r="D44" s="261"/>
      <c r="E44" s="261"/>
    </row>
  </sheetData>
  <mergeCells count="21">
    <mergeCell ref="D10:E10"/>
    <mergeCell ref="D14:E14"/>
    <mergeCell ref="D16:E16"/>
    <mergeCell ref="D18:E18"/>
    <mergeCell ref="D26:E26"/>
    <mergeCell ref="D1:E1"/>
    <mergeCell ref="D43:E43"/>
    <mergeCell ref="A44:E44"/>
    <mergeCell ref="D32:E32"/>
    <mergeCell ref="A33:E34"/>
    <mergeCell ref="A35:A36"/>
    <mergeCell ref="B35:B36"/>
    <mergeCell ref="C35:C36"/>
    <mergeCell ref="D35:E35"/>
    <mergeCell ref="D27:E27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39370078740157483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S110"/>
  <sheetViews>
    <sheetView tabSelected="1" view="pageBreakPreview" zoomScale="80" zoomScaleNormal="66" zoomScaleSheetLayoutView="8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AC9" sqref="AC9:AD9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8.5703125" style="3" customWidth="1"/>
    <col min="63" max="63" width="7.42578125" style="3" customWidth="1"/>
    <col min="64" max="64" width="7.28515625" style="3" hidden="1" customWidth="1"/>
    <col min="65" max="66" width="8.42578125" style="3" customWidth="1"/>
    <col min="67" max="67" width="8.7109375" style="3" customWidth="1"/>
    <col min="68" max="68" width="11.85546875" style="3" customWidth="1"/>
    <col min="69" max="16384" width="9.140625" style="3"/>
  </cols>
  <sheetData>
    <row r="1" spans="1:71" ht="21.75" customHeight="1" x14ac:dyDescent="0.4">
      <c r="A1" s="287" t="s">
        <v>137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N1" s="282"/>
      <c r="BO1" s="283"/>
      <c r="BP1" s="283"/>
    </row>
    <row r="2" spans="1:71" ht="21.75" customHeight="1" x14ac:dyDescent="0.35">
      <c r="A2" s="290" t="s">
        <v>166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71" s="182" customFormat="1" ht="11.25" customHeight="1" x14ac:dyDescent="0.2">
      <c r="A3" s="292"/>
      <c r="B3" s="295" t="s">
        <v>81</v>
      </c>
      <c r="C3" s="295"/>
      <c r="D3" s="295"/>
      <c r="E3" s="295"/>
      <c r="F3" s="305" t="s">
        <v>69</v>
      </c>
      <c r="G3" s="306"/>
      <c r="H3" s="306"/>
      <c r="I3" s="307"/>
      <c r="J3" s="296" t="s">
        <v>73</v>
      </c>
      <c r="K3" s="297"/>
      <c r="L3" s="297"/>
      <c r="M3" s="298"/>
      <c r="N3" s="296" t="s">
        <v>74</v>
      </c>
      <c r="O3" s="297"/>
      <c r="P3" s="297"/>
      <c r="Q3" s="298"/>
      <c r="R3" s="296" t="s">
        <v>70</v>
      </c>
      <c r="S3" s="297"/>
      <c r="T3" s="298"/>
      <c r="U3" s="296" t="s">
        <v>75</v>
      </c>
      <c r="V3" s="297"/>
      <c r="W3" s="297"/>
      <c r="X3" s="298"/>
      <c r="Y3" s="296" t="s">
        <v>6</v>
      </c>
      <c r="Z3" s="297"/>
      <c r="AA3" s="297"/>
      <c r="AB3" s="298"/>
      <c r="AC3" s="308" t="s">
        <v>59</v>
      </c>
      <c r="AD3" s="309"/>
      <c r="AE3" s="309"/>
      <c r="AF3" s="309"/>
      <c r="AG3" s="309"/>
      <c r="AH3" s="309"/>
      <c r="AI3" s="309"/>
      <c r="AJ3" s="310"/>
      <c r="AK3" s="296" t="s">
        <v>7</v>
      </c>
      <c r="AL3" s="297"/>
      <c r="AM3" s="297"/>
      <c r="AN3" s="298"/>
      <c r="AO3" s="314" t="s">
        <v>8</v>
      </c>
      <c r="AP3" s="314"/>
      <c r="AQ3" s="314"/>
      <c r="AR3" s="314"/>
      <c r="AS3" s="295" t="s">
        <v>76</v>
      </c>
      <c r="AT3" s="295"/>
      <c r="AU3" s="295"/>
      <c r="AV3" s="295"/>
      <c r="AW3" s="296" t="s">
        <v>82</v>
      </c>
      <c r="AX3" s="297"/>
      <c r="AY3" s="297"/>
      <c r="AZ3" s="298"/>
      <c r="BA3" s="305" t="s">
        <v>68</v>
      </c>
      <c r="BB3" s="306"/>
      <c r="BC3" s="306"/>
      <c r="BD3" s="307"/>
      <c r="BE3" s="316" t="s">
        <v>165</v>
      </c>
      <c r="BF3" s="317"/>
      <c r="BG3" s="318"/>
      <c r="BH3" s="296" t="s">
        <v>78</v>
      </c>
      <c r="BI3" s="297"/>
      <c r="BJ3" s="297"/>
      <c r="BK3" s="297"/>
      <c r="BL3" s="298"/>
      <c r="BM3" s="295" t="s">
        <v>79</v>
      </c>
      <c r="BN3" s="295"/>
      <c r="BO3" s="295"/>
      <c r="BP3" s="295"/>
    </row>
    <row r="4" spans="1:71" s="182" customFormat="1" ht="38.25" customHeight="1" x14ac:dyDescent="0.2">
      <c r="A4" s="293"/>
      <c r="B4" s="295"/>
      <c r="C4" s="295"/>
      <c r="D4" s="295"/>
      <c r="E4" s="295"/>
      <c r="F4" s="295" t="s">
        <v>72</v>
      </c>
      <c r="G4" s="295"/>
      <c r="H4" s="295"/>
      <c r="I4" s="295"/>
      <c r="J4" s="299"/>
      <c r="K4" s="300"/>
      <c r="L4" s="300"/>
      <c r="M4" s="301"/>
      <c r="N4" s="299"/>
      <c r="O4" s="300"/>
      <c r="P4" s="300"/>
      <c r="Q4" s="301"/>
      <c r="R4" s="299"/>
      <c r="S4" s="300"/>
      <c r="T4" s="301"/>
      <c r="U4" s="299"/>
      <c r="V4" s="300"/>
      <c r="W4" s="300"/>
      <c r="X4" s="301"/>
      <c r="Y4" s="299"/>
      <c r="Z4" s="300"/>
      <c r="AA4" s="300"/>
      <c r="AB4" s="301"/>
      <c r="AC4" s="310" t="s">
        <v>60</v>
      </c>
      <c r="AD4" s="295"/>
      <c r="AE4" s="295"/>
      <c r="AF4" s="295"/>
      <c r="AG4" s="296" t="s">
        <v>61</v>
      </c>
      <c r="AH4" s="297"/>
      <c r="AI4" s="297"/>
      <c r="AJ4" s="298"/>
      <c r="AK4" s="299"/>
      <c r="AL4" s="300"/>
      <c r="AM4" s="300"/>
      <c r="AN4" s="301"/>
      <c r="AO4" s="314"/>
      <c r="AP4" s="314"/>
      <c r="AQ4" s="314"/>
      <c r="AR4" s="314"/>
      <c r="AS4" s="295"/>
      <c r="AT4" s="295"/>
      <c r="AU4" s="295"/>
      <c r="AV4" s="295"/>
      <c r="AW4" s="299"/>
      <c r="AX4" s="300"/>
      <c r="AY4" s="300"/>
      <c r="AZ4" s="301"/>
      <c r="BA4" s="296" t="s">
        <v>77</v>
      </c>
      <c r="BB4" s="297"/>
      <c r="BC4" s="297"/>
      <c r="BD4" s="298"/>
      <c r="BE4" s="319"/>
      <c r="BF4" s="320"/>
      <c r="BG4" s="321"/>
      <c r="BH4" s="302"/>
      <c r="BI4" s="303"/>
      <c r="BJ4" s="303"/>
      <c r="BK4" s="303"/>
      <c r="BL4" s="304"/>
      <c r="BM4" s="295"/>
      <c r="BN4" s="295"/>
      <c r="BO4" s="295"/>
      <c r="BP4" s="295"/>
    </row>
    <row r="5" spans="1:71" s="182" customFormat="1" ht="33" customHeight="1" x14ac:dyDescent="0.2">
      <c r="A5" s="293"/>
      <c r="B5" s="295"/>
      <c r="C5" s="295"/>
      <c r="D5" s="295"/>
      <c r="E5" s="295"/>
      <c r="F5" s="295"/>
      <c r="G5" s="295"/>
      <c r="H5" s="295"/>
      <c r="I5" s="295"/>
      <c r="J5" s="302"/>
      <c r="K5" s="303"/>
      <c r="L5" s="303"/>
      <c r="M5" s="304"/>
      <c r="N5" s="302"/>
      <c r="O5" s="303"/>
      <c r="P5" s="303"/>
      <c r="Q5" s="304"/>
      <c r="R5" s="302"/>
      <c r="S5" s="303"/>
      <c r="T5" s="304"/>
      <c r="U5" s="302"/>
      <c r="V5" s="303"/>
      <c r="W5" s="303"/>
      <c r="X5" s="304"/>
      <c r="Y5" s="302"/>
      <c r="Z5" s="303"/>
      <c r="AA5" s="303"/>
      <c r="AB5" s="304"/>
      <c r="AC5" s="310"/>
      <c r="AD5" s="295"/>
      <c r="AE5" s="295"/>
      <c r="AF5" s="295"/>
      <c r="AG5" s="302"/>
      <c r="AH5" s="303"/>
      <c r="AI5" s="303"/>
      <c r="AJ5" s="304"/>
      <c r="AK5" s="302"/>
      <c r="AL5" s="303"/>
      <c r="AM5" s="303"/>
      <c r="AN5" s="304"/>
      <c r="AO5" s="314"/>
      <c r="AP5" s="314"/>
      <c r="AQ5" s="314"/>
      <c r="AR5" s="314"/>
      <c r="AS5" s="295"/>
      <c r="AT5" s="295"/>
      <c r="AU5" s="295"/>
      <c r="AV5" s="295"/>
      <c r="AW5" s="302"/>
      <c r="AX5" s="303"/>
      <c r="AY5" s="303"/>
      <c r="AZ5" s="304"/>
      <c r="BA5" s="302"/>
      <c r="BB5" s="303"/>
      <c r="BC5" s="303"/>
      <c r="BD5" s="304"/>
      <c r="BE5" s="322"/>
      <c r="BF5" s="323"/>
      <c r="BG5" s="324"/>
      <c r="BH5" s="308" t="s">
        <v>65</v>
      </c>
      <c r="BI5" s="309"/>
      <c r="BJ5" s="309"/>
      <c r="BK5" s="310"/>
      <c r="BL5" s="185" t="s">
        <v>66</v>
      </c>
      <c r="BM5" s="295"/>
      <c r="BN5" s="295"/>
      <c r="BO5" s="295"/>
      <c r="BP5" s="295"/>
    </row>
    <row r="6" spans="1:71" s="182" customFormat="1" ht="35.25" customHeight="1" x14ac:dyDescent="0.2">
      <c r="A6" s="293"/>
      <c r="B6" s="286">
        <v>2019</v>
      </c>
      <c r="C6" s="284">
        <v>2020</v>
      </c>
      <c r="D6" s="291" t="s">
        <v>9</v>
      </c>
      <c r="E6" s="291"/>
      <c r="F6" s="286">
        <v>2019</v>
      </c>
      <c r="G6" s="284">
        <v>2020</v>
      </c>
      <c r="H6" s="291" t="s">
        <v>9</v>
      </c>
      <c r="I6" s="291"/>
      <c r="J6" s="286">
        <v>2019</v>
      </c>
      <c r="K6" s="284">
        <v>2020</v>
      </c>
      <c r="L6" s="312" t="s">
        <v>9</v>
      </c>
      <c r="M6" s="313"/>
      <c r="N6" s="286">
        <v>2019</v>
      </c>
      <c r="O6" s="284">
        <v>2020</v>
      </c>
      <c r="P6" s="291" t="s">
        <v>9</v>
      </c>
      <c r="Q6" s="291"/>
      <c r="R6" s="286">
        <v>2019</v>
      </c>
      <c r="S6" s="284">
        <v>2020</v>
      </c>
      <c r="T6" s="288" t="s">
        <v>71</v>
      </c>
      <c r="U6" s="286">
        <v>2019</v>
      </c>
      <c r="V6" s="284">
        <v>2020</v>
      </c>
      <c r="W6" s="311" t="s">
        <v>9</v>
      </c>
      <c r="X6" s="311"/>
      <c r="Y6" s="286">
        <v>2019</v>
      </c>
      <c r="Z6" s="284">
        <v>2020</v>
      </c>
      <c r="AA6" s="291" t="s">
        <v>9</v>
      </c>
      <c r="AB6" s="291"/>
      <c r="AC6" s="286">
        <v>2019</v>
      </c>
      <c r="AD6" s="284">
        <v>2020</v>
      </c>
      <c r="AE6" s="291" t="s">
        <v>9</v>
      </c>
      <c r="AF6" s="291"/>
      <c r="AG6" s="286">
        <v>2019</v>
      </c>
      <c r="AH6" s="284">
        <v>2020</v>
      </c>
      <c r="AI6" s="291" t="s">
        <v>9</v>
      </c>
      <c r="AJ6" s="291"/>
      <c r="AK6" s="286">
        <v>2019</v>
      </c>
      <c r="AL6" s="284">
        <v>2020</v>
      </c>
      <c r="AM6" s="291" t="s">
        <v>9</v>
      </c>
      <c r="AN6" s="291"/>
      <c r="AO6" s="286">
        <v>2019</v>
      </c>
      <c r="AP6" s="284">
        <v>2020</v>
      </c>
      <c r="AQ6" s="291" t="s">
        <v>9</v>
      </c>
      <c r="AR6" s="291"/>
      <c r="AS6" s="286">
        <v>2019</v>
      </c>
      <c r="AT6" s="284">
        <v>2020</v>
      </c>
      <c r="AU6" s="291" t="s">
        <v>9</v>
      </c>
      <c r="AV6" s="291"/>
      <c r="AW6" s="286">
        <v>2019</v>
      </c>
      <c r="AX6" s="284">
        <v>2020</v>
      </c>
      <c r="AY6" s="291" t="s">
        <v>9</v>
      </c>
      <c r="AZ6" s="291"/>
      <c r="BA6" s="286">
        <v>2019</v>
      </c>
      <c r="BB6" s="284">
        <v>2020</v>
      </c>
      <c r="BC6" s="291" t="s">
        <v>9</v>
      </c>
      <c r="BD6" s="291"/>
      <c r="BE6" s="286">
        <v>2019</v>
      </c>
      <c r="BF6" s="284">
        <v>2020</v>
      </c>
      <c r="BG6" s="315" t="s">
        <v>2</v>
      </c>
      <c r="BH6" s="286">
        <v>2019</v>
      </c>
      <c r="BI6" s="284">
        <v>2020</v>
      </c>
      <c r="BJ6" s="291" t="s">
        <v>9</v>
      </c>
      <c r="BK6" s="291"/>
      <c r="BL6" s="284">
        <v>2020</v>
      </c>
      <c r="BM6" s="286">
        <v>2019</v>
      </c>
      <c r="BN6" s="284">
        <v>2020</v>
      </c>
      <c r="BO6" s="291" t="s">
        <v>9</v>
      </c>
      <c r="BP6" s="291"/>
    </row>
    <row r="7" spans="1:71" s="9" customFormat="1" ht="18.75" customHeight="1" x14ac:dyDescent="0.2">
      <c r="A7" s="294"/>
      <c r="B7" s="286"/>
      <c r="C7" s="285"/>
      <c r="D7" s="184" t="s">
        <v>2</v>
      </c>
      <c r="E7" s="184" t="s">
        <v>10</v>
      </c>
      <c r="F7" s="286"/>
      <c r="G7" s="285"/>
      <c r="H7" s="184" t="s">
        <v>2</v>
      </c>
      <c r="I7" s="184" t="s">
        <v>10</v>
      </c>
      <c r="J7" s="286"/>
      <c r="K7" s="285"/>
      <c r="L7" s="184" t="s">
        <v>2</v>
      </c>
      <c r="M7" s="184" t="s">
        <v>10</v>
      </c>
      <c r="N7" s="286"/>
      <c r="O7" s="285"/>
      <c r="P7" s="184" t="s">
        <v>2</v>
      </c>
      <c r="Q7" s="184" t="s">
        <v>10</v>
      </c>
      <c r="R7" s="286"/>
      <c r="S7" s="285"/>
      <c r="T7" s="289"/>
      <c r="U7" s="286"/>
      <c r="V7" s="285"/>
      <c r="W7" s="186" t="s">
        <v>2</v>
      </c>
      <c r="X7" s="186" t="s">
        <v>10</v>
      </c>
      <c r="Y7" s="286"/>
      <c r="Z7" s="285"/>
      <c r="AA7" s="184" t="s">
        <v>2</v>
      </c>
      <c r="AB7" s="184" t="s">
        <v>10</v>
      </c>
      <c r="AC7" s="286"/>
      <c r="AD7" s="285"/>
      <c r="AE7" s="184" t="s">
        <v>2</v>
      </c>
      <c r="AF7" s="184" t="s">
        <v>10</v>
      </c>
      <c r="AG7" s="286"/>
      <c r="AH7" s="285"/>
      <c r="AI7" s="184" t="s">
        <v>2</v>
      </c>
      <c r="AJ7" s="184" t="s">
        <v>10</v>
      </c>
      <c r="AK7" s="286"/>
      <c r="AL7" s="285"/>
      <c r="AM7" s="184" t="s">
        <v>2</v>
      </c>
      <c r="AN7" s="184" t="s">
        <v>10</v>
      </c>
      <c r="AO7" s="286"/>
      <c r="AP7" s="285"/>
      <c r="AQ7" s="184" t="s">
        <v>2</v>
      </c>
      <c r="AR7" s="184" t="s">
        <v>10</v>
      </c>
      <c r="AS7" s="286"/>
      <c r="AT7" s="285"/>
      <c r="AU7" s="184" t="s">
        <v>2</v>
      </c>
      <c r="AV7" s="184" t="s">
        <v>10</v>
      </c>
      <c r="AW7" s="286"/>
      <c r="AX7" s="285"/>
      <c r="AY7" s="184" t="s">
        <v>2</v>
      </c>
      <c r="AZ7" s="184" t="s">
        <v>10</v>
      </c>
      <c r="BA7" s="286"/>
      <c r="BB7" s="285"/>
      <c r="BC7" s="184" t="s">
        <v>2</v>
      </c>
      <c r="BD7" s="184" t="s">
        <v>10</v>
      </c>
      <c r="BE7" s="286"/>
      <c r="BF7" s="285"/>
      <c r="BG7" s="315"/>
      <c r="BH7" s="286"/>
      <c r="BI7" s="285"/>
      <c r="BJ7" s="184" t="s">
        <v>2</v>
      </c>
      <c r="BK7" s="184" t="s">
        <v>10</v>
      </c>
      <c r="BL7" s="285"/>
      <c r="BM7" s="286"/>
      <c r="BN7" s="285"/>
      <c r="BO7" s="183" t="s">
        <v>2</v>
      </c>
      <c r="BP7" s="183" t="s">
        <v>10</v>
      </c>
    </row>
    <row r="8" spans="1:71" s="182" customFormat="1" ht="12.75" customHeight="1" x14ac:dyDescent="0.2">
      <c r="A8" s="127" t="s">
        <v>11</v>
      </c>
      <c r="B8" s="127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127">
        <v>14</v>
      </c>
      <c r="P8" s="127">
        <v>15</v>
      </c>
      <c r="Q8" s="127">
        <v>16</v>
      </c>
      <c r="R8" s="127">
        <v>17</v>
      </c>
      <c r="S8" s="127">
        <v>18</v>
      </c>
      <c r="T8" s="127">
        <v>19</v>
      </c>
      <c r="U8" s="127">
        <v>20</v>
      </c>
      <c r="V8" s="127">
        <v>21</v>
      </c>
      <c r="W8" s="127">
        <v>22</v>
      </c>
      <c r="X8" s="127">
        <v>23</v>
      </c>
      <c r="Y8" s="127">
        <v>24</v>
      </c>
      <c r="Z8" s="127">
        <v>25</v>
      </c>
      <c r="AA8" s="127">
        <v>26</v>
      </c>
      <c r="AB8" s="127">
        <v>27</v>
      </c>
      <c r="AC8" s="127">
        <v>28</v>
      </c>
      <c r="AD8" s="127">
        <v>29</v>
      </c>
      <c r="AE8" s="127">
        <v>30</v>
      </c>
      <c r="AF8" s="127">
        <v>31</v>
      </c>
      <c r="AG8" s="127">
        <v>32</v>
      </c>
      <c r="AH8" s="127">
        <v>33</v>
      </c>
      <c r="AI8" s="127">
        <v>34</v>
      </c>
      <c r="AJ8" s="127">
        <v>35</v>
      </c>
      <c r="AK8" s="127">
        <v>36</v>
      </c>
      <c r="AL8" s="127">
        <v>37</v>
      </c>
      <c r="AM8" s="127">
        <v>38</v>
      </c>
      <c r="AN8" s="127">
        <v>39</v>
      </c>
      <c r="AO8" s="127">
        <v>40</v>
      </c>
      <c r="AP8" s="127">
        <v>41</v>
      </c>
      <c r="AQ8" s="127">
        <v>42</v>
      </c>
      <c r="AR8" s="127">
        <v>43</v>
      </c>
      <c r="AS8" s="127">
        <v>44</v>
      </c>
      <c r="AT8" s="127">
        <v>45</v>
      </c>
      <c r="AU8" s="127">
        <v>46</v>
      </c>
      <c r="AV8" s="127">
        <v>47</v>
      </c>
      <c r="AW8" s="127">
        <v>48</v>
      </c>
      <c r="AX8" s="127">
        <v>49</v>
      </c>
      <c r="AY8" s="127">
        <v>50</v>
      </c>
      <c r="AZ8" s="127">
        <v>51</v>
      </c>
      <c r="BA8" s="127">
        <v>52</v>
      </c>
      <c r="BB8" s="127">
        <v>53</v>
      </c>
      <c r="BC8" s="127">
        <v>54</v>
      </c>
      <c r="BD8" s="127">
        <v>55</v>
      </c>
      <c r="BE8" s="127">
        <v>56</v>
      </c>
      <c r="BF8" s="127">
        <v>57</v>
      </c>
      <c r="BG8" s="127">
        <v>58</v>
      </c>
      <c r="BH8" s="127">
        <v>59</v>
      </c>
      <c r="BI8" s="127">
        <v>60</v>
      </c>
      <c r="BJ8" s="127">
        <v>61</v>
      </c>
      <c r="BK8" s="127">
        <v>62</v>
      </c>
      <c r="BL8" s="127">
        <v>63</v>
      </c>
      <c r="BM8" s="127">
        <v>63</v>
      </c>
      <c r="BN8" s="127">
        <v>64</v>
      </c>
      <c r="BO8" s="127">
        <v>65</v>
      </c>
      <c r="BP8" s="127">
        <v>66</v>
      </c>
    </row>
    <row r="9" spans="1:71" s="98" customFormat="1" ht="15.75" x14ac:dyDescent="0.25">
      <c r="A9" s="128" t="s">
        <v>12</v>
      </c>
      <c r="B9" s="10">
        <f>SUM(B10:B27)</f>
        <v>22493</v>
      </c>
      <c r="C9" s="10">
        <f>SUM(C10:C27)</f>
        <v>29453</v>
      </c>
      <c r="D9" s="11">
        <f t="shared" ref="D9:D27" si="0">C9/B9*100</f>
        <v>130.94296003200995</v>
      </c>
      <c r="E9" s="10">
        <f t="shared" ref="E9:E27" si="1">C9-B9</f>
        <v>6960</v>
      </c>
      <c r="F9" s="10">
        <f>SUM(F10:F27)</f>
        <v>14659</v>
      </c>
      <c r="G9" s="10">
        <f>SUM(G10:G27)</f>
        <v>21529</v>
      </c>
      <c r="H9" s="11">
        <f t="shared" ref="H9:H27" si="2">G9/F9*100</f>
        <v>146.86540691725222</v>
      </c>
      <c r="I9" s="10">
        <f t="shared" ref="I9:I27" si="3">G9-F9</f>
        <v>6870</v>
      </c>
      <c r="J9" s="10">
        <f>SUM(J10:J27)</f>
        <v>23467</v>
      </c>
      <c r="K9" s="10">
        <f>SUM(K10:K27)</f>
        <v>16782</v>
      </c>
      <c r="L9" s="11">
        <f t="shared" ref="L9:L27" si="4">K9/J9*100</f>
        <v>71.513188733114589</v>
      </c>
      <c r="M9" s="10">
        <f t="shared" ref="M9:M27" si="5">K9-J9</f>
        <v>-6685</v>
      </c>
      <c r="N9" s="10">
        <f>SUM(N10:N27)</f>
        <v>14275</v>
      </c>
      <c r="O9" s="10">
        <f>SUM(O10:O27)</f>
        <v>8019</v>
      </c>
      <c r="P9" s="12">
        <f t="shared" ref="P9:P27" si="6">O9/N9*100</f>
        <v>56.175131348511385</v>
      </c>
      <c r="Q9" s="10">
        <f t="shared" ref="Q9:Q27" si="7">O9-N9</f>
        <v>-6256</v>
      </c>
      <c r="R9" s="11">
        <v>60.8</v>
      </c>
      <c r="S9" s="11">
        <v>47.8</v>
      </c>
      <c r="T9" s="12">
        <f>S9-R9</f>
        <v>-13</v>
      </c>
      <c r="U9" s="10">
        <f>SUM(U10:U27)</f>
        <v>3330</v>
      </c>
      <c r="V9" s="10">
        <f>SUM(V10:V27)</f>
        <v>2375</v>
      </c>
      <c r="W9" s="12">
        <f t="shared" ref="W9:W27" si="8">V9/U9*100</f>
        <v>71.321321321321321</v>
      </c>
      <c r="X9" s="10">
        <f t="shared" ref="X9:X27" si="9">V9-U9</f>
        <v>-955</v>
      </c>
      <c r="Y9" s="10">
        <f>SUM(Y10:Y27)</f>
        <v>112764</v>
      </c>
      <c r="Z9" s="10">
        <f>SUM(Z10:Z27)</f>
        <v>49468</v>
      </c>
      <c r="AA9" s="11">
        <f t="shared" ref="AA9:AA27" si="10">Z9/Y9*100</f>
        <v>43.86861054946614</v>
      </c>
      <c r="AB9" s="10">
        <f t="shared" ref="AB9:AB27" si="11">Z9-Y9</f>
        <v>-63296</v>
      </c>
      <c r="AC9" s="10">
        <f>SUM(AC10:AC27)</f>
        <v>22070</v>
      </c>
      <c r="AD9" s="10">
        <f>SUM(AD10:AD27)</f>
        <v>27819</v>
      </c>
      <c r="AE9" s="11">
        <f t="shared" ref="AE9:AE27" si="12">AD9/AC9*100</f>
        <v>126.0489352061622</v>
      </c>
      <c r="AF9" s="10">
        <f t="shared" ref="AF9:AF27" si="13">AD9-AC9</f>
        <v>5749</v>
      </c>
      <c r="AG9" s="10">
        <f>SUM(AG10:AG27)</f>
        <v>47343</v>
      </c>
      <c r="AH9" s="10">
        <f>SUM(AH10:AH27)</f>
        <v>5456</v>
      </c>
      <c r="AI9" s="11">
        <f t="shared" ref="AI9:AI27" si="14">AH9/AG9*100</f>
        <v>11.52440698730541</v>
      </c>
      <c r="AJ9" s="10">
        <f t="shared" ref="AJ9:AJ27" si="15">AH9-AG9</f>
        <v>-41887</v>
      </c>
      <c r="AK9" s="10">
        <f>SUM(AK10:AK27)</f>
        <v>6432</v>
      </c>
      <c r="AL9" s="10">
        <f>SUM(AL10:AL27)</f>
        <v>4409</v>
      </c>
      <c r="AM9" s="12">
        <f t="shared" ref="AM9:AM27" si="16">AL9/AK9*100</f>
        <v>68.547885572139293</v>
      </c>
      <c r="AN9" s="10">
        <f t="shared" ref="AN9:AN27" si="17">AL9-AK9</f>
        <v>-2023</v>
      </c>
      <c r="AO9" s="13">
        <f>SUM(AO10:AO27)</f>
        <v>7730</v>
      </c>
      <c r="AP9" s="13">
        <f>SUM(AP10:AP27)</f>
        <v>5892</v>
      </c>
      <c r="AQ9" s="14">
        <f>ROUND(AP9/AO9*100,1)</f>
        <v>76.2</v>
      </c>
      <c r="AR9" s="13">
        <f t="shared" ref="AR9:AR27" si="18">AP9-AO9</f>
        <v>-1838</v>
      </c>
      <c r="AS9" s="91">
        <f>SUM(AS10:AS27)</f>
        <v>36256</v>
      </c>
      <c r="AT9" s="91">
        <f>SUM(AT10:AT27)</f>
        <v>24536</v>
      </c>
      <c r="AU9" s="92">
        <f t="shared" ref="AU9:AU27" si="19">ROUND(AT9/AS9*100,1)</f>
        <v>67.7</v>
      </c>
      <c r="AV9" s="91">
        <f t="shared" ref="AV9:AV27" si="20">AT9-AS9</f>
        <v>-11720</v>
      </c>
      <c r="AW9" s="91">
        <f>SUM(AW10:AW27)</f>
        <v>6821</v>
      </c>
      <c r="AX9" s="91">
        <f>SUM(AX10:AX27)</f>
        <v>11276</v>
      </c>
      <c r="AY9" s="92">
        <f t="shared" ref="AY9:AY27" si="21">AX9/AW9*100</f>
        <v>165.31300395836388</v>
      </c>
      <c r="AZ9" s="91">
        <f t="shared" ref="AZ9:AZ27" si="22">AX9-AW9</f>
        <v>4455</v>
      </c>
      <c r="BA9" s="91">
        <f>SUM(BA10:BA27)</f>
        <v>5520</v>
      </c>
      <c r="BB9" s="91">
        <f>SUM(BB10:BB27)</f>
        <v>9760</v>
      </c>
      <c r="BC9" s="92">
        <f>BB9/BA9*100</f>
        <v>176.81159420289856</v>
      </c>
      <c r="BD9" s="91">
        <f t="shared" ref="BD9:BD27" si="23">BB9-BA9</f>
        <v>4240</v>
      </c>
      <c r="BE9" s="145">
        <v>3056.9</v>
      </c>
      <c r="BF9" s="132">
        <v>3366.62</v>
      </c>
      <c r="BG9" s="115">
        <f>BF9/BE9*100</f>
        <v>110.13183290261375</v>
      </c>
      <c r="BH9" s="91">
        <f>SUM(BH10:BH27)</f>
        <v>4420</v>
      </c>
      <c r="BI9" s="91">
        <f>SUM(BI10:BI27)</f>
        <v>2135</v>
      </c>
      <c r="BJ9" s="92">
        <f t="shared" ref="BJ9:BJ27" si="24">BI9/BH9*100</f>
        <v>48.303167420814482</v>
      </c>
      <c r="BK9" s="91">
        <f t="shared" ref="BK9:BK27" si="25">BI9-BH9</f>
        <v>-2285</v>
      </c>
      <c r="BL9" s="91">
        <f>SUM(BL10:BL27)</f>
        <v>0</v>
      </c>
      <c r="BM9" s="91">
        <v>5875</v>
      </c>
      <c r="BN9" s="91">
        <v>6777.66</v>
      </c>
      <c r="BO9" s="129">
        <f>ROUND(BN9/BM9*100,1)</f>
        <v>115.4</v>
      </c>
      <c r="BP9" s="91">
        <f>BN9-BM9</f>
        <v>902.65999999999985</v>
      </c>
      <c r="BQ9" s="121"/>
      <c r="BR9" s="121"/>
      <c r="BS9" s="121"/>
    </row>
    <row r="10" spans="1:71" s="101" customFormat="1" ht="16.5" customHeight="1" x14ac:dyDescent="0.25">
      <c r="A10" s="103" t="s">
        <v>118</v>
      </c>
      <c r="B10" s="15">
        <v>1338</v>
      </c>
      <c r="C10" s="56">
        <v>1461</v>
      </c>
      <c r="D10" s="11">
        <f t="shared" si="0"/>
        <v>109.19282511210761</v>
      </c>
      <c r="E10" s="10">
        <f t="shared" si="1"/>
        <v>123</v>
      </c>
      <c r="F10" s="15">
        <v>856</v>
      </c>
      <c r="G10" s="15">
        <v>940</v>
      </c>
      <c r="H10" s="11">
        <f t="shared" si="2"/>
        <v>109.81308411214954</v>
      </c>
      <c r="I10" s="10">
        <f t="shared" si="3"/>
        <v>84</v>
      </c>
      <c r="J10" s="15">
        <v>1067</v>
      </c>
      <c r="K10" s="15">
        <v>774</v>
      </c>
      <c r="L10" s="11">
        <f t="shared" si="4"/>
        <v>72.5398313027179</v>
      </c>
      <c r="M10" s="10">
        <f t="shared" si="5"/>
        <v>-293</v>
      </c>
      <c r="N10" s="15">
        <v>439</v>
      </c>
      <c r="O10" s="15">
        <v>184</v>
      </c>
      <c r="P10" s="12">
        <f t="shared" si="6"/>
        <v>41.913439635535312</v>
      </c>
      <c r="Q10" s="102">
        <f t="shared" si="7"/>
        <v>-255</v>
      </c>
      <c r="R10" s="11">
        <v>41.1</v>
      </c>
      <c r="S10" s="11">
        <v>23.8</v>
      </c>
      <c r="T10" s="12">
        <f t="shared" ref="T10:T27" si="26">S10-R10</f>
        <v>-17.3</v>
      </c>
      <c r="U10" s="15">
        <v>235</v>
      </c>
      <c r="V10" s="15">
        <v>191</v>
      </c>
      <c r="W10" s="12">
        <f t="shared" si="8"/>
        <v>81.276595744680847</v>
      </c>
      <c r="X10" s="10">
        <f t="shared" si="9"/>
        <v>-44</v>
      </c>
      <c r="Y10" s="15">
        <v>4423</v>
      </c>
      <c r="Z10" s="130">
        <v>2091</v>
      </c>
      <c r="AA10" s="11">
        <f t="shared" si="10"/>
        <v>47.275604793126838</v>
      </c>
      <c r="AB10" s="10">
        <f t="shared" si="11"/>
        <v>-2332</v>
      </c>
      <c r="AC10" s="15">
        <v>1303</v>
      </c>
      <c r="AD10" s="130">
        <v>1400</v>
      </c>
      <c r="AE10" s="11">
        <f t="shared" si="12"/>
        <v>107.44435917114352</v>
      </c>
      <c r="AF10" s="10">
        <f t="shared" si="13"/>
        <v>97</v>
      </c>
      <c r="AG10" s="15">
        <v>1899</v>
      </c>
      <c r="AH10" s="130">
        <v>243</v>
      </c>
      <c r="AI10" s="11">
        <f t="shared" si="14"/>
        <v>12.796208530805686</v>
      </c>
      <c r="AJ10" s="10">
        <f t="shared" si="15"/>
        <v>-1656</v>
      </c>
      <c r="AK10" s="15">
        <v>369</v>
      </c>
      <c r="AL10" s="15">
        <v>134</v>
      </c>
      <c r="AM10" s="12">
        <f t="shared" si="16"/>
        <v>36.314363143631432</v>
      </c>
      <c r="AN10" s="10">
        <f t="shared" si="17"/>
        <v>-235</v>
      </c>
      <c r="AO10" s="16">
        <v>330</v>
      </c>
      <c r="AP10" s="16">
        <v>304</v>
      </c>
      <c r="AQ10" s="14">
        <f t="shared" ref="AQ10:AQ27" si="27">ROUND(AP10/AO10*100,1)</f>
        <v>92.1</v>
      </c>
      <c r="AR10" s="13">
        <f t="shared" si="18"/>
        <v>-26</v>
      </c>
      <c r="AS10" s="125">
        <v>1116</v>
      </c>
      <c r="AT10" s="15">
        <v>820</v>
      </c>
      <c r="AU10" s="92">
        <f t="shared" si="19"/>
        <v>73.5</v>
      </c>
      <c r="AV10" s="91">
        <f t="shared" si="20"/>
        <v>-296</v>
      </c>
      <c r="AW10" s="15">
        <v>341</v>
      </c>
      <c r="AX10" s="15">
        <v>403</v>
      </c>
      <c r="AY10" s="92">
        <f t="shared" si="21"/>
        <v>118.18181818181819</v>
      </c>
      <c r="AZ10" s="91">
        <f t="shared" si="22"/>
        <v>62</v>
      </c>
      <c r="BA10" s="15">
        <v>289</v>
      </c>
      <c r="BB10" s="15">
        <v>373</v>
      </c>
      <c r="BC10" s="92">
        <f t="shared" ref="BC10:BC27" si="28">BB10/BA10*100</f>
        <v>129.06574394463667</v>
      </c>
      <c r="BD10" s="91">
        <f t="shared" si="23"/>
        <v>84</v>
      </c>
      <c r="BE10" s="114">
        <v>2725.3968253968255</v>
      </c>
      <c r="BF10" s="114">
        <v>3155.0884955752213</v>
      </c>
      <c r="BG10" s="115">
        <f>BF10/BE10*100</f>
        <v>115.76620571999938</v>
      </c>
      <c r="BH10" s="90">
        <v>38</v>
      </c>
      <c r="BI10" s="90">
        <v>36</v>
      </c>
      <c r="BJ10" s="92">
        <f t="shared" si="24"/>
        <v>94.73684210526315</v>
      </c>
      <c r="BK10" s="91">
        <f t="shared" si="25"/>
        <v>-2</v>
      </c>
      <c r="BL10" s="91"/>
      <c r="BM10" s="90">
        <v>5798.84</v>
      </c>
      <c r="BN10" s="90">
        <v>6259.03</v>
      </c>
      <c r="BO10" s="129">
        <f t="shared" ref="BO10:BO27" si="29">ROUND(BN10/BM10*100,1)</f>
        <v>107.9</v>
      </c>
      <c r="BP10" s="91">
        <f t="shared" ref="BP10:BP27" si="30">BN10-BM10</f>
        <v>460.1899999999996</v>
      </c>
      <c r="BQ10" s="121"/>
      <c r="BR10" s="121"/>
      <c r="BS10" s="121"/>
    </row>
    <row r="11" spans="1:71" s="101" customFormat="1" ht="16.5" customHeight="1" x14ac:dyDescent="0.25">
      <c r="A11" s="104" t="s">
        <v>119</v>
      </c>
      <c r="B11" s="15">
        <v>613</v>
      </c>
      <c r="C11" s="56">
        <v>563</v>
      </c>
      <c r="D11" s="94">
        <f t="shared" si="0"/>
        <v>91.843393148450247</v>
      </c>
      <c r="E11" s="93">
        <f t="shared" si="1"/>
        <v>-50</v>
      </c>
      <c r="F11" s="15">
        <v>333</v>
      </c>
      <c r="G11" s="15">
        <v>375</v>
      </c>
      <c r="H11" s="94">
        <f t="shared" si="2"/>
        <v>112.61261261261262</v>
      </c>
      <c r="I11" s="93">
        <f t="shared" si="3"/>
        <v>42</v>
      </c>
      <c r="J11" s="15">
        <v>542</v>
      </c>
      <c r="K11" s="15">
        <v>370</v>
      </c>
      <c r="L11" s="94">
        <f t="shared" si="4"/>
        <v>68.26568265682657</v>
      </c>
      <c r="M11" s="93">
        <f t="shared" si="5"/>
        <v>-172</v>
      </c>
      <c r="N11" s="15">
        <v>305</v>
      </c>
      <c r="O11" s="15">
        <v>168</v>
      </c>
      <c r="P11" s="95">
        <f t="shared" si="6"/>
        <v>55.081967213114758</v>
      </c>
      <c r="Q11" s="100">
        <f t="shared" si="7"/>
        <v>-137</v>
      </c>
      <c r="R11" s="11">
        <v>56.3</v>
      </c>
      <c r="S11" s="11">
        <v>45.4</v>
      </c>
      <c r="T11" s="95">
        <f t="shared" si="26"/>
        <v>-10.899999999999999</v>
      </c>
      <c r="U11" s="15">
        <v>147</v>
      </c>
      <c r="V11" s="15">
        <v>134</v>
      </c>
      <c r="W11" s="95">
        <f t="shared" si="8"/>
        <v>91.156462585034021</v>
      </c>
      <c r="X11" s="93">
        <f t="shared" si="9"/>
        <v>-13</v>
      </c>
      <c r="Y11" s="99">
        <v>2941</v>
      </c>
      <c r="Z11" s="126">
        <v>948</v>
      </c>
      <c r="AA11" s="94">
        <f t="shared" si="10"/>
        <v>32.233934036042164</v>
      </c>
      <c r="AB11" s="93">
        <f t="shared" si="11"/>
        <v>-1993</v>
      </c>
      <c r="AC11" s="99">
        <v>606</v>
      </c>
      <c r="AD11" s="126">
        <v>556</v>
      </c>
      <c r="AE11" s="94">
        <f t="shared" si="12"/>
        <v>91.749174917491743</v>
      </c>
      <c r="AF11" s="93">
        <f t="shared" si="13"/>
        <v>-50</v>
      </c>
      <c r="AG11" s="99">
        <v>1308</v>
      </c>
      <c r="AH11" s="126">
        <v>60</v>
      </c>
      <c r="AI11" s="94">
        <f t="shared" si="14"/>
        <v>4.5871559633027523</v>
      </c>
      <c r="AJ11" s="93">
        <f t="shared" si="15"/>
        <v>-1248</v>
      </c>
      <c r="AK11" s="15">
        <v>156</v>
      </c>
      <c r="AL11" s="15">
        <v>114</v>
      </c>
      <c r="AM11" s="95">
        <f t="shared" si="16"/>
        <v>73.076923076923066</v>
      </c>
      <c r="AN11" s="93">
        <f t="shared" si="17"/>
        <v>-42</v>
      </c>
      <c r="AO11" s="16">
        <v>148</v>
      </c>
      <c r="AP11" s="16">
        <v>136</v>
      </c>
      <c r="AQ11" s="97">
        <f t="shared" si="27"/>
        <v>91.9</v>
      </c>
      <c r="AR11" s="96">
        <f t="shared" si="18"/>
        <v>-12</v>
      </c>
      <c r="AS11" s="125">
        <v>518</v>
      </c>
      <c r="AT11" s="15">
        <v>389</v>
      </c>
      <c r="AU11" s="88">
        <f t="shared" si="19"/>
        <v>75.099999999999994</v>
      </c>
      <c r="AV11" s="86">
        <f t="shared" si="20"/>
        <v>-129</v>
      </c>
      <c r="AW11" s="15">
        <v>183</v>
      </c>
      <c r="AX11" s="15">
        <v>173</v>
      </c>
      <c r="AY11" s="88">
        <f t="shared" si="21"/>
        <v>94.535519125683066</v>
      </c>
      <c r="AZ11" s="86">
        <f t="shared" si="22"/>
        <v>-10</v>
      </c>
      <c r="BA11" s="15">
        <v>154</v>
      </c>
      <c r="BB11" s="15">
        <v>159</v>
      </c>
      <c r="BC11" s="88">
        <f t="shared" si="28"/>
        <v>103.24675324675326</v>
      </c>
      <c r="BD11" s="86">
        <f t="shared" si="23"/>
        <v>5</v>
      </c>
      <c r="BE11" s="114">
        <v>3454.3778801843318</v>
      </c>
      <c r="BF11" s="114">
        <v>2712.8491620111731</v>
      </c>
      <c r="BG11" s="115">
        <f t="shared" ref="BG11:BG27" si="31">BF11/BE11*100</f>
        <v>78.533653702831458</v>
      </c>
      <c r="BH11" s="89">
        <v>32</v>
      </c>
      <c r="BI11" s="89">
        <v>25</v>
      </c>
      <c r="BJ11" s="92">
        <f t="shared" si="24"/>
        <v>78.125</v>
      </c>
      <c r="BK11" s="91">
        <f t="shared" si="25"/>
        <v>-7</v>
      </c>
      <c r="BL11" s="86"/>
      <c r="BM11" s="90">
        <v>5147.25</v>
      </c>
      <c r="BN11" s="90">
        <v>5804</v>
      </c>
      <c r="BO11" s="87">
        <f t="shared" si="29"/>
        <v>112.8</v>
      </c>
      <c r="BP11" s="86">
        <f t="shared" si="30"/>
        <v>656.75</v>
      </c>
      <c r="BQ11" s="121"/>
      <c r="BR11" s="121"/>
      <c r="BS11" s="121"/>
    </row>
    <row r="12" spans="1:71" s="101" customFormat="1" ht="16.5" customHeight="1" x14ac:dyDescent="0.25">
      <c r="A12" s="103" t="s">
        <v>120</v>
      </c>
      <c r="B12" s="15">
        <v>500</v>
      </c>
      <c r="C12" s="56">
        <v>608</v>
      </c>
      <c r="D12" s="94">
        <f t="shared" si="0"/>
        <v>121.6</v>
      </c>
      <c r="E12" s="93">
        <f t="shared" si="1"/>
        <v>108</v>
      </c>
      <c r="F12" s="15">
        <v>344</v>
      </c>
      <c r="G12" s="15">
        <v>469</v>
      </c>
      <c r="H12" s="94">
        <f t="shared" si="2"/>
        <v>136.33720930232559</v>
      </c>
      <c r="I12" s="93">
        <f t="shared" si="3"/>
        <v>125</v>
      </c>
      <c r="J12" s="15">
        <v>685</v>
      </c>
      <c r="K12" s="15">
        <v>560</v>
      </c>
      <c r="L12" s="11">
        <f t="shared" si="4"/>
        <v>81.751824817518255</v>
      </c>
      <c r="M12" s="10">
        <f t="shared" si="5"/>
        <v>-125</v>
      </c>
      <c r="N12" s="15">
        <v>452</v>
      </c>
      <c r="O12" s="15">
        <v>348</v>
      </c>
      <c r="P12" s="12">
        <f t="shared" si="6"/>
        <v>76.991150442477874</v>
      </c>
      <c r="Q12" s="102">
        <f t="shared" si="7"/>
        <v>-104</v>
      </c>
      <c r="R12" s="11">
        <v>66</v>
      </c>
      <c r="S12" s="11">
        <v>62.1</v>
      </c>
      <c r="T12" s="95">
        <f t="shared" si="26"/>
        <v>-3.8999999999999986</v>
      </c>
      <c r="U12" s="15">
        <v>114</v>
      </c>
      <c r="V12" s="15">
        <v>94</v>
      </c>
      <c r="W12" s="12">
        <f t="shared" si="8"/>
        <v>82.456140350877192</v>
      </c>
      <c r="X12" s="10">
        <f t="shared" si="9"/>
        <v>-20</v>
      </c>
      <c r="Y12" s="15">
        <v>3909</v>
      </c>
      <c r="Z12" s="126">
        <v>1386</v>
      </c>
      <c r="AA12" s="11">
        <f t="shared" si="10"/>
        <v>35.456638526477356</v>
      </c>
      <c r="AB12" s="10">
        <f t="shared" si="11"/>
        <v>-2523</v>
      </c>
      <c r="AC12" s="15">
        <v>494</v>
      </c>
      <c r="AD12" s="126">
        <v>581</v>
      </c>
      <c r="AE12" s="11">
        <f t="shared" si="12"/>
        <v>117.61133603238866</v>
      </c>
      <c r="AF12" s="10">
        <f t="shared" si="13"/>
        <v>87</v>
      </c>
      <c r="AG12" s="15">
        <v>1939</v>
      </c>
      <c r="AH12" s="126">
        <v>97</v>
      </c>
      <c r="AI12" s="11">
        <f t="shared" si="14"/>
        <v>5.0025786487880346</v>
      </c>
      <c r="AJ12" s="10">
        <f t="shared" si="15"/>
        <v>-1842</v>
      </c>
      <c r="AK12" s="15">
        <v>137</v>
      </c>
      <c r="AL12" s="15">
        <v>54</v>
      </c>
      <c r="AM12" s="12">
        <f t="shared" si="16"/>
        <v>39.416058394160586</v>
      </c>
      <c r="AN12" s="10">
        <f t="shared" si="17"/>
        <v>-83</v>
      </c>
      <c r="AO12" s="16">
        <v>245</v>
      </c>
      <c r="AP12" s="16">
        <v>217</v>
      </c>
      <c r="AQ12" s="14">
        <f t="shared" si="27"/>
        <v>88.6</v>
      </c>
      <c r="AR12" s="13">
        <f t="shared" si="18"/>
        <v>-28</v>
      </c>
      <c r="AS12" s="125">
        <v>788</v>
      </c>
      <c r="AT12" s="15">
        <v>626</v>
      </c>
      <c r="AU12" s="92">
        <f t="shared" si="19"/>
        <v>79.400000000000006</v>
      </c>
      <c r="AV12" s="91">
        <f t="shared" si="20"/>
        <v>-162</v>
      </c>
      <c r="AW12" s="15">
        <v>115</v>
      </c>
      <c r="AX12" s="15">
        <v>195</v>
      </c>
      <c r="AY12" s="92">
        <f t="shared" si="21"/>
        <v>169.56521739130434</v>
      </c>
      <c r="AZ12" s="91">
        <f t="shared" si="22"/>
        <v>80</v>
      </c>
      <c r="BA12" s="15">
        <v>101</v>
      </c>
      <c r="BB12" s="15">
        <v>183</v>
      </c>
      <c r="BC12" s="92">
        <f t="shared" si="28"/>
        <v>181.1881188118812</v>
      </c>
      <c r="BD12" s="91">
        <f t="shared" si="23"/>
        <v>82</v>
      </c>
      <c r="BE12" s="114">
        <v>2965.8914728682171</v>
      </c>
      <c r="BF12" s="114">
        <v>2968.2464454976302</v>
      </c>
      <c r="BG12" s="115">
        <f t="shared" si="31"/>
        <v>100.07940184767233</v>
      </c>
      <c r="BH12" s="90">
        <v>21</v>
      </c>
      <c r="BI12" s="90">
        <v>28</v>
      </c>
      <c r="BJ12" s="92">
        <f t="shared" si="24"/>
        <v>133.33333333333331</v>
      </c>
      <c r="BK12" s="91">
        <f t="shared" si="25"/>
        <v>7</v>
      </c>
      <c r="BL12" s="86"/>
      <c r="BM12" s="90">
        <v>4484.1899999999996</v>
      </c>
      <c r="BN12" s="90">
        <v>5434.5</v>
      </c>
      <c r="BO12" s="87">
        <f t="shared" si="29"/>
        <v>121.2</v>
      </c>
      <c r="BP12" s="86">
        <f t="shared" si="30"/>
        <v>950.3100000000004</v>
      </c>
      <c r="BQ12" s="121"/>
      <c r="BR12" s="121"/>
      <c r="BS12" s="121"/>
    </row>
    <row r="13" spans="1:71" s="98" customFormat="1" ht="16.5" customHeight="1" x14ac:dyDescent="0.25">
      <c r="A13" s="103" t="s">
        <v>121</v>
      </c>
      <c r="B13" s="15">
        <v>1246</v>
      </c>
      <c r="C13" s="56">
        <v>1584</v>
      </c>
      <c r="D13" s="94">
        <f t="shared" si="0"/>
        <v>127.12680577849117</v>
      </c>
      <c r="E13" s="93">
        <f t="shared" si="1"/>
        <v>338</v>
      </c>
      <c r="F13" s="15">
        <v>779</v>
      </c>
      <c r="G13" s="15">
        <v>1147</v>
      </c>
      <c r="H13" s="94">
        <f t="shared" si="2"/>
        <v>147.24005134788189</v>
      </c>
      <c r="I13" s="93">
        <f t="shared" si="3"/>
        <v>368</v>
      </c>
      <c r="J13" s="15">
        <v>1293</v>
      </c>
      <c r="K13" s="15">
        <v>1050</v>
      </c>
      <c r="L13" s="11">
        <f t="shared" si="4"/>
        <v>81.206496519721583</v>
      </c>
      <c r="M13" s="10">
        <f t="shared" si="5"/>
        <v>-243</v>
      </c>
      <c r="N13" s="15">
        <v>777</v>
      </c>
      <c r="O13" s="15">
        <v>555</v>
      </c>
      <c r="P13" s="12">
        <f t="shared" si="6"/>
        <v>71.428571428571431</v>
      </c>
      <c r="Q13" s="102">
        <f t="shared" si="7"/>
        <v>-222</v>
      </c>
      <c r="R13" s="11">
        <v>60.1</v>
      </c>
      <c r="S13" s="11">
        <v>52.9</v>
      </c>
      <c r="T13" s="95">
        <f t="shared" si="26"/>
        <v>-7.2000000000000028</v>
      </c>
      <c r="U13" s="15">
        <v>239</v>
      </c>
      <c r="V13" s="15">
        <v>154</v>
      </c>
      <c r="W13" s="12">
        <f t="shared" si="8"/>
        <v>64.43514644351464</v>
      </c>
      <c r="X13" s="10">
        <f t="shared" si="9"/>
        <v>-85</v>
      </c>
      <c r="Y13" s="15">
        <v>5312</v>
      </c>
      <c r="Z13" s="126">
        <v>2282</v>
      </c>
      <c r="AA13" s="11">
        <f t="shared" si="10"/>
        <v>42.959337349397593</v>
      </c>
      <c r="AB13" s="10">
        <f t="shared" si="11"/>
        <v>-3030</v>
      </c>
      <c r="AC13" s="15">
        <v>1177</v>
      </c>
      <c r="AD13" s="126">
        <v>1518</v>
      </c>
      <c r="AE13" s="11">
        <f t="shared" si="12"/>
        <v>128.97196261682242</v>
      </c>
      <c r="AF13" s="10">
        <f t="shared" si="13"/>
        <v>341</v>
      </c>
      <c r="AG13" s="15">
        <v>2122</v>
      </c>
      <c r="AH13" s="126">
        <v>45</v>
      </c>
      <c r="AI13" s="11">
        <f t="shared" si="14"/>
        <v>2.1206409048067862</v>
      </c>
      <c r="AJ13" s="10">
        <f t="shared" si="15"/>
        <v>-2077</v>
      </c>
      <c r="AK13" s="15">
        <v>311</v>
      </c>
      <c r="AL13" s="15">
        <v>296</v>
      </c>
      <c r="AM13" s="12">
        <f t="shared" si="16"/>
        <v>95.176848874598079</v>
      </c>
      <c r="AN13" s="10">
        <f t="shared" si="17"/>
        <v>-15</v>
      </c>
      <c r="AO13" s="16">
        <v>467</v>
      </c>
      <c r="AP13" s="16">
        <v>400</v>
      </c>
      <c r="AQ13" s="14">
        <f t="shared" si="27"/>
        <v>85.7</v>
      </c>
      <c r="AR13" s="13">
        <f t="shared" si="18"/>
        <v>-67</v>
      </c>
      <c r="AS13" s="125">
        <v>1307</v>
      </c>
      <c r="AT13" s="15">
        <v>1200</v>
      </c>
      <c r="AU13" s="92">
        <f t="shared" si="19"/>
        <v>91.8</v>
      </c>
      <c r="AV13" s="91">
        <f t="shared" si="20"/>
        <v>-107</v>
      </c>
      <c r="AW13" s="15">
        <v>303</v>
      </c>
      <c r="AX13" s="15">
        <v>491</v>
      </c>
      <c r="AY13" s="92">
        <f t="shared" si="21"/>
        <v>162.04620462046205</v>
      </c>
      <c r="AZ13" s="91">
        <f t="shared" si="22"/>
        <v>188</v>
      </c>
      <c r="BA13" s="15">
        <v>242</v>
      </c>
      <c r="BB13" s="15">
        <v>441</v>
      </c>
      <c r="BC13" s="92">
        <f t="shared" si="28"/>
        <v>182.2314049586777</v>
      </c>
      <c r="BD13" s="91">
        <f t="shared" si="23"/>
        <v>199</v>
      </c>
      <c r="BE13" s="114">
        <v>2990.4225352112676</v>
      </c>
      <c r="BF13" s="114">
        <v>3266.9230769230771</v>
      </c>
      <c r="BG13" s="115">
        <f t="shared" si="31"/>
        <v>109.24620311865981</v>
      </c>
      <c r="BH13" s="90">
        <v>36</v>
      </c>
      <c r="BI13" s="90">
        <v>106</v>
      </c>
      <c r="BJ13" s="92">
        <f t="shared" si="24"/>
        <v>294.44444444444446</v>
      </c>
      <c r="BK13" s="91">
        <f t="shared" si="25"/>
        <v>70</v>
      </c>
      <c r="BL13" s="86"/>
      <c r="BM13" s="90">
        <v>5368.06</v>
      </c>
      <c r="BN13" s="90">
        <v>7482.4</v>
      </c>
      <c r="BO13" s="87">
        <f t="shared" si="29"/>
        <v>139.4</v>
      </c>
      <c r="BP13" s="86">
        <f t="shared" si="30"/>
        <v>2114.3399999999992</v>
      </c>
      <c r="BQ13" s="121"/>
      <c r="BR13" s="121"/>
      <c r="BS13" s="121"/>
    </row>
    <row r="14" spans="1:71" s="101" customFormat="1" ht="16.5" customHeight="1" x14ac:dyDescent="0.25">
      <c r="A14" s="103" t="s">
        <v>122</v>
      </c>
      <c r="B14" s="15">
        <v>472</v>
      </c>
      <c r="C14" s="56">
        <v>583</v>
      </c>
      <c r="D14" s="94">
        <f t="shared" si="0"/>
        <v>123.51694915254237</v>
      </c>
      <c r="E14" s="93">
        <f t="shared" si="1"/>
        <v>111</v>
      </c>
      <c r="F14" s="15">
        <v>288</v>
      </c>
      <c r="G14" s="15">
        <v>375</v>
      </c>
      <c r="H14" s="94">
        <f t="shared" si="2"/>
        <v>130.20833333333331</v>
      </c>
      <c r="I14" s="93">
        <f t="shared" si="3"/>
        <v>87</v>
      </c>
      <c r="J14" s="15">
        <v>527</v>
      </c>
      <c r="K14" s="15">
        <v>339</v>
      </c>
      <c r="L14" s="11">
        <f t="shared" si="4"/>
        <v>64.326375711574954</v>
      </c>
      <c r="M14" s="10">
        <f t="shared" si="5"/>
        <v>-188</v>
      </c>
      <c r="N14" s="15">
        <v>277</v>
      </c>
      <c r="O14" s="15">
        <v>124</v>
      </c>
      <c r="P14" s="12">
        <f t="shared" si="6"/>
        <v>44.765342960288805</v>
      </c>
      <c r="Q14" s="102">
        <f t="shared" si="7"/>
        <v>-153</v>
      </c>
      <c r="R14" s="11">
        <v>52.6</v>
      </c>
      <c r="S14" s="11">
        <v>36.6</v>
      </c>
      <c r="T14" s="95">
        <f t="shared" si="26"/>
        <v>-16</v>
      </c>
      <c r="U14" s="15">
        <v>102</v>
      </c>
      <c r="V14" s="15">
        <v>67</v>
      </c>
      <c r="W14" s="12">
        <f t="shared" si="8"/>
        <v>65.686274509803923</v>
      </c>
      <c r="X14" s="10">
        <f t="shared" si="9"/>
        <v>-35</v>
      </c>
      <c r="Y14" s="15">
        <v>2128</v>
      </c>
      <c r="Z14" s="126">
        <v>933</v>
      </c>
      <c r="AA14" s="11">
        <f t="shared" si="10"/>
        <v>43.843984962406012</v>
      </c>
      <c r="AB14" s="10">
        <f t="shared" si="11"/>
        <v>-1195</v>
      </c>
      <c r="AC14" s="15">
        <v>468</v>
      </c>
      <c r="AD14" s="126">
        <v>566</v>
      </c>
      <c r="AE14" s="11">
        <f t="shared" si="12"/>
        <v>120.94017094017093</v>
      </c>
      <c r="AF14" s="10">
        <f t="shared" si="13"/>
        <v>98</v>
      </c>
      <c r="AG14" s="15">
        <v>509</v>
      </c>
      <c r="AH14" s="126">
        <v>25</v>
      </c>
      <c r="AI14" s="11">
        <f t="shared" si="14"/>
        <v>4.9115913555992137</v>
      </c>
      <c r="AJ14" s="10">
        <f t="shared" si="15"/>
        <v>-484</v>
      </c>
      <c r="AK14" s="15">
        <v>229</v>
      </c>
      <c r="AL14" s="15">
        <v>173</v>
      </c>
      <c r="AM14" s="12">
        <f t="shared" si="16"/>
        <v>75.545851528384276</v>
      </c>
      <c r="AN14" s="10">
        <f t="shared" si="17"/>
        <v>-56</v>
      </c>
      <c r="AO14" s="16">
        <v>174</v>
      </c>
      <c r="AP14" s="16">
        <v>133</v>
      </c>
      <c r="AQ14" s="14">
        <f t="shared" si="27"/>
        <v>76.400000000000006</v>
      </c>
      <c r="AR14" s="13">
        <f t="shared" si="18"/>
        <v>-41</v>
      </c>
      <c r="AS14" s="125">
        <v>585</v>
      </c>
      <c r="AT14" s="15">
        <v>403</v>
      </c>
      <c r="AU14" s="92">
        <f t="shared" si="19"/>
        <v>68.900000000000006</v>
      </c>
      <c r="AV14" s="91">
        <f t="shared" si="20"/>
        <v>-182</v>
      </c>
      <c r="AW14" s="15">
        <v>133</v>
      </c>
      <c r="AX14" s="15">
        <v>182</v>
      </c>
      <c r="AY14" s="92">
        <f t="shared" si="21"/>
        <v>136.84210526315789</v>
      </c>
      <c r="AZ14" s="91">
        <f t="shared" si="22"/>
        <v>49</v>
      </c>
      <c r="BA14" s="15">
        <v>118</v>
      </c>
      <c r="BB14" s="15">
        <v>171</v>
      </c>
      <c r="BC14" s="92">
        <f t="shared" si="28"/>
        <v>144.91525423728814</v>
      </c>
      <c r="BD14" s="91">
        <f t="shared" si="23"/>
        <v>53</v>
      </c>
      <c r="BE14" s="114">
        <v>2781.3333333333335</v>
      </c>
      <c r="BF14" s="114">
        <v>3434.5</v>
      </c>
      <c r="BG14" s="115">
        <f t="shared" si="31"/>
        <v>123.4839405560882</v>
      </c>
      <c r="BH14" s="90">
        <v>78</v>
      </c>
      <c r="BI14" s="90">
        <v>40</v>
      </c>
      <c r="BJ14" s="92">
        <f t="shared" si="24"/>
        <v>51.282051282051277</v>
      </c>
      <c r="BK14" s="91">
        <f t="shared" si="25"/>
        <v>-38</v>
      </c>
      <c r="BL14" s="86"/>
      <c r="BM14" s="90">
        <v>5818.24</v>
      </c>
      <c r="BN14" s="90">
        <v>6387.5</v>
      </c>
      <c r="BO14" s="87">
        <f t="shared" si="29"/>
        <v>109.8</v>
      </c>
      <c r="BP14" s="86">
        <f t="shared" si="30"/>
        <v>569.26000000000022</v>
      </c>
      <c r="BQ14" s="121"/>
      <c r="BR14" s="121"/>
      <c r="BS14" s="121"/>
    </row>
    <row r="15" spans="1:71" s="101" customFormat="1" ht="16.5" customHeight="1" x14ac:dyDescent="0.25">
      <c r="A15" s="103" t="s">
        <v>123</v>
      </c>
      <c r="B15" s="15">
        <v>734</v>
      </c>
      <c r="C15" s="56">
        <v>1381</v>
      </c>
      <c r="D15" s="94">
        <f t="shared" si="0"/>
        <v>188.14713896457766</v>
      </c>
      <c r="E15" s="93">
        <f t="shared" si="1"/>
        <v>647</v>
      </c>
      <c r="F15" s="15">
        <v>489</v>
      </c>
      <c r="G15" s="15">
        <v>996</v>
      </c>
      <c r="H15" s="94">
        <f t="shared" si="2"/>
        <v>203.68098159509199</v>
      </c>
      <c r="I15" s="93">
        <f t="shared" si="3"/>
        <v>507</v>
      </c>
      <c r="J15" s="15">
        <v>1322</v>
      </c>
      <c r="K15" s="15">
        <v>713</v>
      </c>
      <c r="L15" s="11">
        <f t="shared" si="4"/>
        <v>53.933434190620275</v>
      </c>
      <c r="M15" s="10">
        <f t="shared" si="5"/>
        <v>-609</v>
      </c>
      <c r="N15" s="15">
        <v>1052</v>
      </c>
      <c r="O15" s="15">
        <v>353</v>
      </c>
      <c r="P15" s="12">
        <f t="shared" si="6"/>
        <v>33.555133079847913</v>
      </c>
      <c r="Q15" s="102">
        <f t="shared" si="7"/>
        <v>-699</v>
      </c>
      <c r="R15" s="11">
        <v>79.599999999999994</v>
      </c>
      <c r="S15" s="11">
        <v>49.5</v>
      </c>
      <c r="T15" s="95">
        <f t="shared" si="26"/>
        <v>-30.099999999999994</v>
      </c>
      <c r="U15" s="15">
        <v>108</v>
      </c>
      <c r="V15" s="15">
        <v>99</v>
      </c>
      <c r="W15" s="12">
        <f t="shared" si="8"/>
        <v>91.666666666666657</v>
      </c>
      <c r="X15" s="10">
        <f t="shared" si="9"/>
        <v>-9</v>
      </c>
      <c r="Y15" s="15">
        <v>6555</v>
      </c>
      <c r="Z15" s="126">
        <v>2106</v>
      </c>
      <c r="AA15" s="11">
        <f t="shared" si="10"/>
        <v>32.128146453089244</v>
      </c>
      <c r="AB15" s="10">
        <f t="shared" si="11"/>
        <v>-4449</v>
      </c>
      <c r="AC15" s="15">
        <v>723</v>
      </c>
      <c r="AD15" s="126">
        <v>1282</v>
      </c>
      <c r="AE15" s="11">
        <f t="shared" si="12"/>
        <v>177.31673582295988</v>
      </c>
      <c r="AF15" s="10">
        <f t="shared" si="13"/>
        <v>559</v>
      </c>
      <c r="AG15" s="15">
        <v>2329</v>
      </c>
      <c r="AH15" s="126">
        <v>129</v>
      </c>
      <c r="AI15" s="11">
        <f t="shared" si="14"/>
        <v>5.5388578789179901</v>
      </c>
      <c r="AJ15" s="10">
        <f t="shared" si="15"/>
        <v>-2200</v>
      </c>
      <c r="AK15" s="15">
        <v>133</v>
      </c>
      <c r="AL15" s="15">
        <v>120</v>
      </c>
      <c r="AM15" s="12">
        <f t="shared" si="16"/>
        <v>90.225563909774436</v>
      </c>
      <c r="AN15" s="10">
        <f t="shared" si="17"/>
        <v>-13</v>
      </c>
      <c r="AO15" s="16">
        <v>413</v>
      </c>
      <c r="AP15" s="16">
        <v>319</v>
      </c>
      <c r="AQ15" s="14">
        <f t="shared" si="27"/>
        <v>77.2</v>
      </c>
      <c r="AR15" s="13">
        <f t="shared" si="18"/>
        <v>-94</v>
      </c>
      <c r="AS15" s="125">
        <v>2123</v>
      </c>
      <c r="AT15" s="15">
        <v>975</v>
      </c>
      <c r="AU15" s="92">
        <f t="shared" si="19"/>
        <v>45.9</v>
      </c>
      <c r="AV15" s="91">
        <f t="shared" si="20"/>
        <v>-1148</v>
      </c>
      <c r="AW15" s="15">
        <v>303</v>
      </c>
      <c r="AX15" s="15">
        <v>654</v>
      </c>
      <c r="AY15" s="92">
        <f t="shared" si="21"/>
        <v>215.84158415841586</v>
      </c>
      <c r="AZ15" s="91">
        <f t="shared" si="22"/>
        <v>351</v>
      </c>
      <c r="BA15" s="15">
        <v>235</v>
      </c>
      <c r="BB15" s="15">
        <v>556</v>
      </c>
      <c r="BC15" s="92">
        <f t="shared" si="28"/>
        <v>236.59574468085106</v>
      </c>
      <c r="BD15" s="91">
        <f t="shared" si="23"/>
        <v>321</v>
      </c>
      <c r="BE15" s="114">
        <v>3588.1856540084386</v>
      </c>
      <c r="BF15" s="114">
        <v>4091.6356877323419</v>
      </c>
      <c r="BG15" s="115">
        <f t="shared" si="31"/>
        <v>114.03076881380116</v>
      </c>
      <c r="BH15" s="90">
        <v>255</v>
      </c>
      <c r="BI15" s="90">
        <v>103</v>
      </c>
      <c r="BJ15" s="92">
        <f t="shared" si="24"/>
        <v>40.392156862745097</v>
      </c>
      <c r="BK15" s="91">
        <f t="shared" si="25"/>
        <v>-152</v>
      </c>
      <c r="BL15" s="86"/>
      <c r="BM15" s="90">
        <v>7382.55</v>
      </c>
      <c r="BN15" s="90">
        <v>7078.25</v>
      </c>
      <c r="BO15" s="87">
        <f t="shared" si="29"/>
        <v>95.9</v>
      </c>
      <c r="BP15" s="86">
        <f t="shared" si="30"/>
        <v>-304.30000000000018</v>
      </c>
      <c r="BQ15" s="121"/>
      <c r="BR15" s="121"/>
      <c r="BS15" s="121"/>
    </row>
    <row r="16" spans="1:71" s="101" customFormat="1" ht="16.5" customHeight="1" x14ac:dyDescent="0.25">
      <c r="A16" s="103" t="s">
        <v>124</v>
      </c>
      <c r="B16" s="15">
        <v>547</v>
      </c>
      <c r="C16" s="56">
        <v>672</v>
      </c>
      <c r="D16" s="94">
        <f t="shared" si="0"/>
        <v>122.85191956124315</v>
      </c>
      <c r="E16" s="93">
        <f t="shared" si="1"/>
        <v>125</v>
      </c>
      <c r="F16" s="15">
        <v>407</v>
      </c>
      <c r="G16" s="15">
        <v>508</v>
      </c>
      <c r="H16" s="94">
        <f t="shared" si="2"/>
        <v>124.81572481572482</v>
      </c>
      <c r="I16" s="93">
        <f t="shared" si="3"/>
        <v>101</v>
      </c>
      <c r="J16" s="15">
        <v>463</v>
      </c>
      <c r="K16" s="15">
        <v>475</v>
      </c>
      <c r="L16" s="11">
        <f t="shared" si="4"/>
        <v>102.59179265658747</v>
      </c>
      <c r="M16" s="10">
        <f t="shared" si="5"/>
        <v>12</v>
      </c>
      <c r="N16" s="15">
        <v>293</v>
      </c>
      <c r="O16" s="15">
        <v>295</v>
      </c>
      <c r="P16" s="12">
        <f t="shared" si="6"/>
        <v>100.6825938566553</v>
      </c>
      <c r="Q16" s="102">
        <f t="shared" si="7"/>
        <v>2</v>
      </c>
      <c r="R16" s="11">
        <v>63.3</v>
      </c>
      <c r="S16" s="11">
        <v>62.1</v>
      </c>
      <c r="T16" s="95">
        <f t="shared" si="26"/>
        <v>-1.1999999999999957</v>
      </c>
      <c r="U16" s="15">
        <v>112</v>
      </c>
      <c r="V16" s="15">
        <v>82</v>
      </c>
      <c r="W16" s="12">
        <f t="shared" si="8"/>
        <v>73.214285714285708</v>
      </c>
      <c r="X16" s="10">
        <f t="shared" si="9"/>
        <v>-30</v>
      </c>
      <c r="Y16" s="15">
        <v>2142</v>
      </c>
      <c r="Z16" s="126">
        <v>1169</v>
      </c>
      <c r="AA16" s="11">
        <f t="shared" si="10"/>
        <v>54.575163398692808</v>
      </c>
      <c r="AB16" s="10">
        <f t="shared" si="11"/>
        <v>-973</v>
      </c>
      <c r="AC16" s="15">
        <v>542</v>
      </c>
      <c r="AD16" s="126">
        <v>661</v>
      </c>
      <c r="AE16" s="11">
        <f t="shared" si="12"/>
        <v>121.95571955719558</v>
      </c>
      <c r="AF16" s="10">
        <f t="shared" si="13"/>
        <v>119</v>
      </c>
      <c r="AG16" s="15">
        <v>889</v>
      </c>
      <c r="AH16" s="126">
        <v>103</v>
      </c>
      <c r="AI16" s="11">
        <f t="shared" si="14"/>
        <v>11.586051743532058</v>
      </c>
      <c r="AJ16" s="10">
        <f t="shared" si="15"/>
        <v>-786</v>
      </c>
      <c r="AK16" s="15">
        <v>134</v>
      </c>
      <c r="AL16" s="15">
        <v>24</v>
      </c>
      <c r="AM16" s="12">
        <f t="shared" si="16"/>
        <v>17.910447761194028</v>
      </c>
      <c r="AN16" s="10">
        <f t="shared" si="17"/>
        <v>-110</v>
      </c>
      <c r="AO16" s="16">
        <v>144</v>
      </c>
      <c r="AP16" s="16">
        <v>144</v>
      </c>
      <c r="AQ16" s="14">
        <f t="shared" si="27"/>
        <v>100</v>
      </c>
      <c r="AR16" s="13">
        <f t="shared" si="18"/>
        <v>0</v>
      </c>
      <c r="AS16" s="125">
        <v>625</v>
      </c>
      <c r="AT16" s="15">
        <v>520</v>
      </c>
      <c r="AU16" s="92">
        <f t="shared" si="19"/>
        <v>83.2</v>
      </c>
      <c r="AV16" s="91">
        <f t="shared" si="20"/>
        <v>-105</v>
      </c>
      <c r="AW16" s="15">
        <v>218</v>
      </c>
      <c r="AX16" s="15">
        <v>240</v>
      </c>
      <c r="AY16" s="92">
        <f t="shared" si="21"/>
        <v>110.09174311926606</v>
      </c>
      <c r="AZ16" s="91">
        <f t="shared" si="22"/>
        <v>22</v>
      </c>
      <c r="BA16" s="15">
        <v>194</v>
      </c>
      <c r="BB16" s="15">
        <v>223</v>
      </c>
      <c r="BC16" s="92">
        <f t="shared" si="28"/>
        <v>114.94845360824742</v>
      </c>
      <c r="BD16" s="91">
        <f t="shared" si="23"/>
        <v>29</v>
      </c>
      <c r="BE16" s="114">
        <v>2584.7715736040609</v>
      </c>
      <c r="BF16" s="114">
        <v>2941.444866920152</v>
      </c>
      <c r="BG16" s="115">
        <f t="shared" si="31"/>
        <v>113.79902568406715</v>
      </c>
      <c r="BH16" s="90">
        <v>107</v>
      </c>
      <c r="BI16" s="90">
        <v>19</v>
      </c>
      <c r="BJ16" s="92">
        <f t="shared" si="24"/>
        <v>17.75700934579439</v>
      </c>
      <c r="BK16" s="91">
        <f t="shared" si="25"/>
        <v>-88</v>
      </c>
      <c r="BL16" s="86"/>
      <c r="BM16" s="90">
        <v>4896.83</v>
      </c>
      <c r="BN16" s="90">
        <v>7263.16</v>
      </c>
      <c r="BO16" s="87">
        <f t="shared" si="29"/>
        <v>148.30000000000001</v>
      </c>
      <c r="BP16" s="86">
        <f t="shared" si="30"/>
        <v>2366.33</v>
      </c>
      <c r="BQ16" s="121"/>
      <c r="BR16" s="121"/>
      <c r="BS16" s="121"/>
    </row>
    <row r="17" spans="1:71" s="101" customFormat="1" ht="16.5" customHeight="1" x14ac:dyDescent="0.25">
      <c r="A17" s="103" t="s">
        <v>125</v>
      </c>
      <c r="B17" s="15">
        <v>930</v>
      </c>
      <c r="C17" s="56">
        <v>1188</v>
      </c>
      <c r="D17" s="94">
        <f t="shared" si="0"/>
        <v>127.74193548387096</v>
      </c>
      <c r="E17" s="93">
        <f t="shared" si="1"/>
        <v>258</v>
      </c>
      <c r="F17" s="15">
        <v>633</v>
      </c>
      <c r="G17" s="15">
        <v>901</v>
      </c>
      <c r="H17" s="94">
        <f t="shared" si="2"/>
        <v>142.33807266982623</v>
      </c>
      <c r="I17" s="93">
        <f t="shared" si="3"/>
        <v>268</v>
      </c>
      <c r="J17" s="15">
        <v>843</v>
      </c>
      <c r="K17" s="15">
        <v>693</v>
      </c>
      <c r="L17" s="11">
        <f t="shared" si="4"/>
        <v>82.206405693950174</v>
      </c>
      <c r="M17" s="10">
        <f t="shared" si="5"/>
        <v>-150</v>
      </c>
      <c r="N17" s="15">
        <v>438</v>
      </c>
      <c r="O17" s="15">
        <v>301</v>
      </c>
      <c r="P17" s="12">
        <f t="shared" si="6"/>
        <v>68.721461187214615</v>
      </c>
      <c r="Q17" s="102">
        <f t="shared" si="7"/>
        <v>-137</v>
      </c>
      <c r="R17" s="11">
        <v>52</v>
      </c>
      <c r="S17" s="11">
        <v>43.4</v>
      </c>
      <c r="T17" s="95">
        <f t="shared" si="26"/>
        <v>-8.6000000000000014</v>
      </c>
      <c r="U17" s="15">
        <v>163</v>
      </c>
      <c r="V17" s="15">
        <v>166</v>
      </c>
      <c r="W17" s="12">
        <f t="shared" si="8"/>
        <v>101.840490797546</v>
      </c>
      <c r="X17" s="10">
        <f t="shared" si="9"/>
        <v>3</v>
      </c>
      <c r="Y17" s="15">
        <v>4322</v>
      </c>
      <c r="Z17" s="126">
        <v>1486</v>
      </c>
      <c r="AA17" s="11">
        <f t="shared" si="10"/>
        <v>34.382230448866267</v>
      </c>
      <c r="AB17" s="10">
        <f t="shared" si="11"/>
        <v>-2836</v>
      </c>
      <c r="AC17" s="15">
        <v>919</v>
      </c>
      <c r="AD17" s="126">
        <v>1088</v>
      </c>
      <c r="AE17" s="11">
        <f t="shared" si="12"/>
        <v>118.38955386289445</v>
      </c>
      <c r="AF17" s="10">
        <f t="shared" si="13"/>
        <v>169</v>
      </c>
      <c r="AG17" s="15">
        <v>2127</v>
      </c>
      <c r="AH17" s="126">
        <v>70</v>
      </c>
      <c r="AI17" s="11">
        <f t="shared" si="14"/>
        <v>3.2910202162670426</v>
      </c>
      <c r="AJ17" s="10">
        <f t="shared" si="15"/>
        <v>-2057</v>
      </c>
      <c r="AK17" s="15">
        <v>273</v>
      </c>
      <c r="AL17" s="15">
        <v>167</v>
      </c>
      <c r="AM17" s="12">
        <f t="shared" si="16"/>
        <v>61.172161172161175</v>
      </c>
      <c r="AN17" s="10">
        <f t="shared" si="17"/>
        <v>-106</v>
      </c>
      <c r="AO17" s="16">
        <v>290</v>
      </c>
      <c r="AP17" s="16">
        <v>261</v>
      </c>
      <c r="AQ17" s="14">
        <f t="shared" si="27"/>
        <v>90</v>
      </c>
      <c r="AR17" s="13">
        <f t="shared" si="18"/>
        <v>-29</v>
      </c>
      <c r="AS17" s="125">
        <v>917</v>
      </c>
      <c r="AT17" s="15">
        <v>786</v>
      </c>
      <c r="AU17" s="92">
        <f t="shared" si="19"/>
        <v>85.7</v>
      </c>
      <c r="AV17" s="91">
        <f t="shared" si="20"/>
        <v>-131</v>
      </c>
      <c r="AW17" s="15">
        <v>262</v>
      </c>
      <c r="AX17" s="15">
        <v>431</v>
      </c>
      <c r="AY17" s="92">
        <f t="shared" si="21"/>
        <v>164.50381679389312</v>
      </c>
      <c r="AZ17" s="91">
        <f t="shared" si="22"/>
        <v>169</v>
      </c>
      <c r="BA17" s="15">
        <v>220</v>
      </c>
      <c r="BB17" s="15">
        <v>383</v>
      </c>
      <c r="BC17" s="92">
        <f t="shared" si="28"/>
        <v>174.09090909090909</v>
      </c>
      <c r="BD17" s="91">
        <f t="shared" si="23"/>
        <v>163</v>
      </c>
      <c r="BE17" s="114">
        <v>2735.9872611464966</v>
      </c>
      <c r="BF17" s="114">
        <v>3106.0133630289533</v>
      </c>
      <c r="BG17" s="115">
        <f t="shared" si="31"/>
        <v>113.52440879886991</v>
      </c>
      <c r="BH17" s="90">
        <v>46</v>
      </c>
      <c r="BI17" s="90">
        <v>57</v>
      </c>
      <c r="BJ17" s="92">
        <f t="shared" si="24"/>
        <v>123.91304347826086</v>
      </c>
      <c r="BK17" s="91">
        <f t="shared" si="25"/>
        <v>11</v>
      </c>
      <c r="BL17" s="86"/>
      <c r="BM17" s="90">
        <v>5432.85</v>
      </c>
      <c r="BN17" s="90">
        <v>7324.56</v>
      </c>
      <c r="BO17" s="87">
        <f t="shared" si="29"/>
        <v>134.80000000000001</v>
      </c>
      <c r="BP17" s="86">
        <f t="shared" si="30"/>
        <v>1891.71</v>
      </c>
      <c r="BQ17" s="121"/>
      <c r="BR17" s="121"/>
      <c r="BS17" s="121"/>
    </row>
    <row r="18" spans="1:71" s="101" customFormat="1" ht="16.5" customHeight="1" x14ac:dyDescent="0.25">
      <c r="A18" s="103" t="s">
        <v>126</v>
      </c>
      <c r="B18" s="15">
        <v>806</v>
      </c>
      <c r="C18" s="56">
        <v>1297</v>
      </c>
      <c r="D18" s="94">
        <f t="shared" si="0"/>
        <v>160.91811414392058</v>
      </c>
      <c r="E18" s="93">
        <f t="shared" si="1"/>
        <v>491</v>
      </c>
      <c r="F18" s="15">
        <v>591</v>
      </c>
      <c r="G18" s="15">
        <v>1044</v>
      </c>
      <c r="H18" s="94">
        <f t="shared" si="2"/>
        <v>176.64974619289339</v>
      </c>
      <c r="I18" s="93">
        <f t="shared" si="3"/>
        <v>453</v>
      </c>
      <c r="J18" s="15">
        <v>1045</v>
      </c>
      <c r="K18" s="15">
        <v>1025</v>
      </c>
      <c r="L18" s="11">
        <f t="shared" si="4"/>
        <v>98.086124401913878</v>
      </c>
      <c r="M18" s="10">
        <f t="shared" si="5"/>
        <v>-20</v>
      </c>
      <c r="N18" s="15">
        <v>698</v>
      </c>
      <c r="O18" s="15">
        <v>477</v>
      </c>
      <c r="P18" s="12">
        <f t="shared" si="6"/>
        <v>68.338108882521482</v>
      </c>
      <c r="Q18" s="102">
        <f t="shared" si="7"/>
        <v>-221</v>
      </c>
      <c r="R18" s="11">
        <v>66.8</v>
      </c>
      <c r="S18" s="11">
        <v>46.5</v>
      </c>
      <c r="T18" s="95">
        <f t="shared" si="26"/>
        <v>-20.299999999999997</v>
      </c>
      <c r="U18" s="15">
        <v>160</v>
      </c>
      <c r="V18" s="15">
        <v>68</v>
      </c>
      <c r="W18" s="12">
        <f t="shared" si="8"/>
        <v>42.5</v>
      </c>
      <c r="X18" s="10">
        <f t="shared" si="9"/>
        <v>-92</v>
      </c>
      <c r="Y18" s="15">
        <v>5641</v>
      </c>
      <c r="Z18" s="126">
        <v>2253</v>
      </c>
      <c r="AA18" s="11">
        <f t="shared" si="10"/>
        <v>39.939726998759085</v>
      </c>
      <c r="AB18" s="10">
        <f t="shared" si="11"/>
        <v>-3388</v>
      </c>
      <c r="AC18" s="15">
        <v>794</v>
      </c>
      <c r="AD18" s="126">
        <v>1225</v>
      </c>
      <c r="AE18" s="11">
        <f t="shared" si="12"/>
        <v>154.28211586901764</v>
      </c>
      <c r="AF18" s="10">
        <f t="shared" si="13"/>
        <v>431</v>
      </c>
      <c r="AG18" s="15">
        <v>2330</v>
      </c>
      <c r="AH18" s="126">
        <v>113</v>
      </c>
      <c r="AI18" s="11">
        <f t="shared" si="14"/>
        <v>4.8497854077253217</v>
      </c>
      <c r="AJ18" s="10">
        <f t="shared" si="15"/>
        <v>-2217</v>
      </c>
      <c r="AK18" s="15">
        <v>276</v>
      </c>
      <c r="AL18" s="15">
        <v>203</v>
      </c>
      <c r="AM18" s="12">
        <f t="shared" si="16"/>
        <v>73.550724637681171</v>
      </c>
      <c r="AN18" s="10">
        <f t="shared" si="17"/>
        <v>-73</v>
      </c>
      <c r="AO18" s="16">
        <v>274</v>
      </c>
      <c r="AP18" s="16">
        <v>264</v>
      </c>
      <c r="AQ18" s="14">
        <f t="shared" si="27"/>
        <v>96.4</v>
      </c>
      <c r="AR18" s="13">
        <f t="shared" si="18"/>
        <v>-10</v>
      </c>
      <c r="AS18" s="125">
        <v>1349</v>
      </c>
      <c r="AT18" s="15">
        <v>1278</v>
      </c>
      <c r="AU18" s="92">
        <f t="shared" si="19"/>
        <v>94.7</v>
      </c>
      <c r="AV18" s="91">
        <f t="shared" si="20"/>
        <v>-71</v>
      </c>
      <c r="AW18" s="15">
        <v>231</v>
      </c>
      <c r="AX18" s="15">
        <v>343</v>
      </c>
      <c r="AY18" s="92">
        <f t="shared" si="21"/>
        <v>148.4848484848485</v>
      </c>
      <c r="AZ18" s="91">
        <f t="shared" si="22"/>
        <v>112</v>
      </c>
      <c r="BA18" s="15">
        <v>206</v>
      </c>
      <c r="BB18" s="15">
        <v>324</v>
      </c>
      <c r="BC18" s="92">
        <f t="shared" si="28"/>
        <v>157.28155339805824</v>
      </c>
      <c r="BD18" s="91">
        <f t="shared" si="23"/>
        <v>118</v>
      </c>
      <c r="BE18" s="114">
        <v>2684.4897959183672</v>
      </c>
      <c r="BF18" s="114">
        <v>3146.6019417475727</v>
      </c>
      <c r="BG18" s="115">
        <f t="shared" si="31"/>
        <v>117.21415169958269</v>
      </c>
      <c r="BH18" s="90">
        <v>195</v>
      </c>
      <c r="BI18" s="90">
        <v>103</v>
      </c>
      <c r="BJ18" s="92">
        <f t="shared" si="24"/>
        <v>52.820512820512825</v>
      </c>
      <c r="BK18" s="91">
        <f t="shared" si="25"/>
        <v>-92</v>
      </c>
      <c r="BL18" s="86"/>
      <c r="BM18" s="90">
        <v>5201.0600000000004</v>
      </c>
      <c r="BN18" s="90">
        <v>6512.14</v>
      </c>
      <c r="BO18" s="87">
        <f t="shared" si="29"/>
        <v>125.2</v>
      </c>
      <c r="BP18" s="86">
        <f t="shared" si="30"/>
        <v>1311.08</v>
      </c>
      <c r="BQ18" s="121"/>
      <c r="BR18" s="121"/>
      <c r="BS18" s="121"/>
    </row>
    <row r="19" spans="1:71" s="101" customFormat="1" ht="16.5" customHeight="1" x14ac:dyDescent="0.25">
      <c r="A19" s="103" t="s">
        <v>127</v>
      </c>
      <c r="B19" s="15">
        <v>771</v>
      </c>
      <c r="C19" s="56">
        <v>1115</v>
      </c>
      <c r="D19" s="94">
        <f t="shared" si="0"/>
        <v>144.61738002594032</v>
      </c>
      <c r="E19" s="93">
        <f t="shared" si="1"/>
        <v>344</v>
      </c>
      <c r="F19" s="15">
        <v>524</v>
      </c>
      <c r="G19" s="15">
        <v>786</v>
      </c>
      <c r="H19" s="94">
        <f t="shared" si="2"/>
        <v>150</v>
      </c>
      <c r="I19" s="93">
        <f t="shared" si="3"/>
        <v>262</v>
      </c>
      <c r="J19" s="15">
        <v>650</v>
      </c>
      <c r="K19" s="15">
        <v>554</v>
      </c>
      <c r="L19" s="11">
        <f t="shared" si="4"/>
        <v>85.230769230769226</v>
      </c>
      <c r="M19" s="10">
        <f t="shared" si="5"/>
        <v>-96</v>
      </c>
      <c r="N19" s="15">
        <v>324</v>
      </c>
      <c r="O19" s="15">
        <v>149</v>
      </c>
      <c r="P19" s="12">
        <f t="shared" si="6"/>
        <v>45.987654320987652</v>
      </c>
      <c r="Q19" s="102">
        <f t="shared" si="7"/>
        <v>-175</v>
      </c>
      <c r="R19" s="11">
        <v>49.8</v>
      </c>
      <c r="S19" s="11">
        <v>26.9</v>
      </c>
      <c r="T19" s="95">
        <f t="shared" si="26"/>
        <v>-22.9</v>
      </c>
      <c r="U19" s="15">
        <v>196</v>
      </c>
      <c r="V19" s="15">
        <v>166</v>
      </c>
      <c r="W19" s="12">
        <f t="shared" si="8"/>
        <v>84.693877551020407</v>
      </c>
      <c r="X19" s="10">
        <f t="shared" si="9"/>
        <v>-30</v>
      </c>
      <c r="Y19" s="15">
        <v>3001</v>
      </c>
      <c r="Z19" s="126">
        <v>1355</v>
      </c>
      <c r="AA19" s="11">
        <f t="shared" si="10"/>
        <v>45.151616127957354</v>
      </c>
      <c r="AB19" s="10">
        <f t="shared" si="11"/>
        <v>-1646</v>
      </c>
      <c r="AC19" s="15">
        <v>765</v>
      </c>
      <c r="AD19" s="126">
        <v>1049</v>
      </c>
      <c r="AE19" s="11">
        <f t="shared" si="12"/>
        <v>137.12418300653596</v>
      </c>
      <c r="AF19" s="10">
        <f t="shared" si="13"/>
        <v>284</v>
      </c>
      <c r="AG19" s="15">
        <v>1251</v>
      </c>
      <c r="AH19" s="126">
        <v>55</v>
      </c>
      <c r="AI19" s="11">
        <f t="shared" si="14"/>
        <v>4.3964828137490013</v>
      </c>
      <c r="AJ19" s="10">
        <f t="shared" si="15"/>
        <v>-1196</v>
      </c>
      <c r="AK19" s="15">
        <v>337</v>
      </c>
      <c r="AL19" s="15">
        <v>192</v>
      </c>
      <c r="AM19" s="12">
        <f t="shared" si="16"/>
        <v>56.973293768545993</v>
      </c>
      <c r="AN19" s="10">
        <f t="shared" si="17"/>
        <v>-145</v>
      </c>
      <c r="AO19" s="16">
        <v>232</v>
      </c>
      <c r="AP19" s="16">
        <v>183</v>
      </c>
      <c r="AQ19" s="14">
        <f t="shared" si="27"/>
        <v>78.900000000000006</v>
      </c>
      <c r="AR19" s="13">
        <f t="shared" si="18"/>
        <v>-49</v>
      </c>
      <c r="AS19" s="125">
        <v>808</v>
      </c>
      <c r="AT19" s="15">
        <v>604</v>
      </c>
      <c r="AU19" s="92">
        <f t="shared" si="19"/>
        <v>74.8</v>
      </c>
      <c r="AV19" s="91">
        <f t="shared" si="20"/>
        <v>-204</v>
      </c>
      <c r="AW19" s="15">
        <v>269</v>
      </c>
      <c r="AX19" s="15">
        <v>345</v>
      </c>
      <c r="AY19" s="92">
        <f t="shared" si="21"/>
        <v>128.25278810408923</v>
      </c>
      <c r="AZ19" s="91">
        <f t="shared" si="22"/>
        <v>76</v>
      </c>
      <c r="BA19" s="15">
        <v>233</v>
      </c>
      <c r="BB19" s="15">
        <v>305</v>
      </c>
      <c r="BC19" s="92">
        <f t="shared" si="28"/>
        <v>130.90128755364807</v>
      </c>
      <c r="BD19" s="91">
        <f t="shared" si="23"/>
        <v>72</v>
      </c>
      <c r="BE19" s="114">
        <v>2787.3873873873872</v>
      </c>
      <c r="BF19" s="114">
        <v>2780.5405405405404</v>
      </c>
      <c r="BG19" s="115">
        <f t="shared" si="31"/>
        <v>99.754363283775049</v>
      </c>
      <c r="BH19" s="90">
        <v>106</v>
      </c>
      <c r="BI19" s="90">
        <v>47</v>
      </c>
      <c r="BJ19" s="92">
        <f t="shared" si="24"/>
        <v>44.339622641509436</v>
      </c>
      <c r="BK19" s="91">
        <f t="shared" si="25"/>
        <v>-59</v>
      </c>
      <c r="BL19" s="86"/>
      <c r="BM19" s="90">
        <v>5353.91</v>
      </c>
      <c r="BN19" s="90">
        <v>6041.7</v>
      </c>
      <c r="BO19" s="87">
        <f t="shared" si="29"/>
        <v>112.8</v>
      </c>
      <c r="BP19" s="86">
        <f t="shared" si="30"/>
        <v>687.79</v>
      </c>
      <c r="BQ19" s="121"/>
      <c r="BR19" s="121"/>
      <c r="BS19" s="121"/>
    </row>
    <row r="20" spans="1:71" s="101" customFormat="1" ht="16.5" customHeight="1" x14ac:dyDescent="0.25">
      <c r="A20" s="103" t="s">
        <v>128</v>
      </c>
      <c r="B20" s="15">
        <v>830</v>
      </c>
      <c r="C20" s="56">
        <v>1085</v>
      </c>
      <c r="D20" s="94">
        <f t="shared" si="0"/>
        <v>130.72289156626508</v>
      </c>
      <c r="E20" s="93">
        <f t="shared" si="1"/>
        <v>255</v>
      </c>
      <c r="F20" s="15">
        <v>535</v>
      </c>
      <c r="G20" s="15">
        <v>817</v>
      </c>
      <c r="H20" s="94">
        <f t="shared" si="2"/>
        <v>152.71028037383178</v>
      </c>
      <c r="I20" s="93">
        <f t="shared" si="3"/>
        <v>282</v>
      </c>
      <c r="J20" s="15">
        <v>969</v>
      </c>
      <c r="K20" s="15">
        <v>589</v>
      </c>
      <c r="L20" s="11">
        <f t="shared" si="4"/>
        <v>60.784313725490193</v>
      </c>
      <c r="M20" s="10">
        <f t="shared" si="5"/>
        <v>-380</v>
      </c>
      <c r="N20" s="15">
        <v>516</v>
      </c>
      <c r="O20" s="15">
        <v>235</v>
      </c>
      <c r="P20" s="12">
        <f t="shared" si="6"/>
        <v>45.542635658914726</v>
      </c>
      <c r="Q20" s="102">
        <f t="shared" si="7"/>
        <v>-281</v>
      </c>
      <c r="R20" s="11">
        <v>53.3</v>
      </c>
      <c r="S20" s="11">
        <v>39.9</v>
      </c>
      <c r="T20" s="95">
        <f t="shared" si="26"/>
        <v>-13.399999999999999</v>
      </c>
      <c r="U20" s="15">
        <v>166</v>
      </c>
      <c r="V20" s="15">
        <v>102</v>
      </c>
      <c r="W20" s="12">
        <f t="shared" si="8"/>
        <v>61.445783132530117</v>
      </c>
      <c r="X20" s="10">
        <f t="shared" si="9"/>
        <v>-64</v>
      </c>
      <c r="Y20" s="15">
        <v>4035</v>
      </c>
      <c r="Z20" s="126">
        <v>1749</v>
      </c>
      <c r="AA20" s="11">
        <f t="shared" si="10"/>
        <v>43.3457249070632</v>
      </c>
      <c r="AB20" s="10">
        <f t="shared" si="11"/>
        <v>-2286</v>
      </c>
      <c r="AC20" s="15">
        <v>819</v>
      </c>
      <c r="AD20" s="126">
        <v>1031</v>
      </c>
      <c r="AE20" s="11">
        <f t="shared" si="12"/>
        <v>125.88522588522588</v>
      </c>
      <c r="AF20" s="10">
        <f t="shared" si="13"/>
        <v>212</v>
      </c>
      <c r="AG20" s="15">
        <v>1783</v>
      </c>
      <c r="AH20" s="126">
        <v>397</v>
      </c>
      <c r="AI20" s="11">
        <f t="shared" si="14"/>
        <v>22.265844083006169</v>
      </c>
      <c r="AJ20" s="10">
        <f t="shared" si="15"/>
        <v>-1386</v>
      </c>
      <c r="AK20" s="15">
        <v>258</v>
      </c>
      <c r="AL20" s="15">
        <v>130</v>
      </c>
      <c r="AM20" s="12">
        <f t="shared" si="16"/>
        <v>50.387596899224803</v>
      </c>
      <c r="AN20" s="10">
        <f t="shared" si="17"/>
        <v>-128</v>
      </c>
      <c r="AO20" s="16">
        <v>255</v>
      </c>
      <c r="AP20" s="16">
        <v>219</v>
      </c>
      <c r="AQ20" s="14">
        <f t="shared" si="27"/>
        <v>85.9</v>
      </c>
      <c r="AR20" s="13">
        <f t="shared" si="18"/>
        <v>-36</v>
      </c>
      <c r="AS20" s="125">
        <v>960</v>
      </c>
      <c r="AT20" s="15">
        <v>679</v>
      </c>
      <c r="AU20" s="92">
        <f t="shared" si="19"/>
        <v>70.7</v>
      </c>
      <c r="AV20" s="91">
        <f t="shared" si="20"/>
        <v>-281</v>
      </c>
      <c r="AW20" s="15">
        <v>178</v>
      </c>
      <c r="AX20" s="15">
        <v>389</v>
      </c>
      <c r="AY20" s="92">
        <f t="shared" si="21"/>
        <v>218.53932584269666</v>
      </c>
      <c r="AZ20" s="91">
        <f t="shared" si="22"/>
        <v>211</v>
      </c>
      <c r="BA20" s="15">
        <v>155</v>
      </c>
      <c r="BB20" s="15">
        <v>309</v>
      </c>
      <c r="BC20" s="92">
        <f t="shared" si="28"/>
        <v>199.35483870967744</v>
      </c>
      <c r="BD20" s="91">
        <f t="shared" si="23"/>
        <v>154</v>
      </c>
      <c r="BE20" s="114">
        <v>2976.5690376569037</v>
      </c>
      <c r="BF20" s="114">
        <v>3747.8873239436621</v>
      </c>
      <c r="BG20" s="115">
        <f t="shared" si="31"/>
        <v>125.91299837258016</v>
      </c>
      <c r="BH20" s="90">
        <v>51</v>
      </c>
      <c r="BI20" s="90">
        <v>45</v>
      </c>
      <c r="BJ20" s="92">
        <f t="shared" si="24"/>
        <v>88.235294117647058</v>
      </c>
      <c r="BK20" s="91">
        <f t="shared" si="25"/>
        <v>-6</v>
      </c>
      <c r="BL20" s="86"/>
      <c r="BM20" s="90">
        <v>5709.91</v>
      </c>
      <c r="BN20" s="90">
        <v>6018.44</v>
      </c>
      <c r="BO20" s="87">
        <f t="shared" si="29"/>
        <v>105.4</v>
      </c>
      <c r="BP20" s="86">
        <f t="shared" si="30"/>
        <v>308.52999999999975</v>
      </c>
      <c r="BQ20" s="121"/>
      <c r="BR20" s="121"/>
      <c r="BS20" s="121"/>
    </row>
    <row r="21" spans="1:71" s="101" customFormat="1" ht="16.5" customHeight="1" x14ac:dyDescent="0.25">
      <c r="A21" s="103" t="s">
        <v>129</v>
      </c>
      <c r="B21" s="15">
        <v>642</v>
      </c>
      <c r="C21" s="56">
        <v>554</v>
      </c>
      <c r="D21" s="94">
        <f t="shared" si="0"/>
        <v>86.292834890965736</v>
      </c>
      <c r="E21" s="93">
        <f t="shared" si="1"/>
        <v>-88</v>
      </c>
      <c r="F21" s="15">
        <v>453</v>
      </c>
      <c r="G21" s="15">
        <v>395</v>
      </c>
      <c r="H21" s="94">
        <f t="shared" si="2"/>
        <v>87.196467991169982</v>
      </c>
      <c r="I21" s="93">
        <f t="shared" si="3"/>
        <v>-58</v>
      </c>
      <c r="J21" s="15">
        <v>895</v>
      </c>
      <c r="K21" s="15">
        <v>627</v>
      </c>
      <c r="L21" s="11">
        <f t="shared" si="4"/>
        <v>70.055865921787714</v>
      </c>
      <c r="M21" s="10">
        <f t="shared" si="5"/>
        <v>-268</v>
      </c>
      <c r="N21" s="15">
        <v>477</v>
      </c>
      <c r="O21" s="15">
        <v>302</v>
      </c>
      <c r="P21" s="12">
        <f t="shared" si="6"/>
        <v>63.312368972746334</v>
      </c>
      <c r="Q21" s="102">
        <f t="shared" si="7"/>
        <v>-175</v>
      </c>
      <c r="R21" s="11">
        <v>53.3</v>
      </c>
      <c r="S21" s="11">
        <v>48.2</v>
      </c>
      <c r="T21" s="95">
        <f t="shared" si="26"/>
        <v>-5.0999999999999943</v>
      </c>
      <c r="U21" s="15">
        <v>190</v>
      </c>
      <c r="V21" s="15">
        <v>128</v>
      </c>
      <c r="W21" s="12">
        <f t="shared" si="8"/>
        <v>67.368421052631575</v>
      </c>
      <c r="X21" s="10">
        <f t="shared" si="9"/>
        <v>-62</v>
      </c>
      <c r="Y21" s="15">
        <v>4069</v>
      </c>
      <c r="Z21" s="126">
        <v>1639</v>
      </c>
      <c r="AA21" s="11">
        <f t="shared" si="10"/>
        <v>40.280167117227819</v>
      </c>
      <c r="AB21" s="10">
        <f t="shared" si="11"/>
        <v>-2430</v>
      </c>
      <c r="AC21" s="15">
        <v>642</v>
      </c>
      <c r="AD21" s="126">
        <v>548</v>
      </c>
      <c r="AE21" s="11">
        <f t="shared" si="12"/>
        <v>85.35825545171339</v>
      </c>
      <c r="AF21" s="10">
        <f t="shared" si="13"/>
        <v>-94</v>
      </c>
      <c r="AG21" s="15">
        <v>1313</v>
      </c>
      <c r="AH21" s="126">
        <v>69</v>
      </c>
      <c r="AI21" s="11">
        <f t="shared" si="14"/>
        <v>5.255140898705255</v>
      </c>
      <c r="AJ21" s="10">
        <f t="shared" si="15"/>
        <v>-1244</v>
      </c>
      <c r="AK21" s="15">
        <v>357</v>
      </c>
      <c r="AL21" s="15">
        <v>122</v>
      </c>
      <c r="AM21" s="12">
        <f t="shared" si="16"/>
        <v>34.173669467787114</v>
      </c>
      <c r="AN21" s="10">
        <f t="shared" si="17"/>
        <v>-235</v>
      </c>
      <c r="AO21" s="16">
        <v>217</v>
      </c>
      <c r="AP21" s="16">
        <v>167</v>
      </c>
      <c r="AQ21" s="14">
        <f t="shared" si="27"/>
        <v>77</v>
      </c>
      <c r="AR21" s="13">
        <f t="shared" si="18"/>
        <v>-50</v>
      </c>
      <c r="AS21" s="125">
        <v>1001</v>
      </c>
      <c r="AT21" s="15">
        <v>629</v>
      </c>
      <c r="AU21" s="92">
        <f t="shared" si="19"/>
        <v>62.8</v>
      </c>
      <c r="AV21" s="91">
        <f t="shared" si="20"/>
        <v>-372</v>
      </c>
      <c r="AW21" s="15">
        <v>104</v>
      </c>
      <c r="AX21" s="15">
        <v>122</v>
      </c>
      <c r="AY21" s="92">
        <f t="shared" si="21"/>
        <v>117.30769230769231</v>
      </c>
      <c r="AZ21" s="91">
        <f t="shared" si="22"/>
        <v>18</v>
      </c>
      <c r="BA21" s="15">
        <v>91</v>
      </c>
      <c r="BB21" s="15">
        <v>113</v>
      </c>
      <c r="BC21" s="92">
        <f t="shared" si="28"/>
        <v>124.17582417582418</v>
      </c>
      <c r="BD21" s="91">
        <f t="shared" si="23"/>
        <v>22</v>
      </c>
      <c r="BE21" s="114">
        <v>2979.0419161676646</v>
      </c>
      <c r="BF21" s="114">
        <v>2957.7464788732395</v>
      </c>
      <c r="BG21" s="115">
        <f t="shared" si="31"/>
        <v>99.285158185292659</v>
      </c>
      <c r="BH21" s="90">
        <v>93</v>
      </c>
      <c r="BI21" s="90">
        <v>11</v>
      </c>
      <c r="BJ21" s="92">
        <f t="shared" si="24"/>
        <v>11.827956989247312</v>
      </c>
      <c r="BK21" s="91">
        <f t="shared" si="25"/>
        <v>-82</v>
      </c>
      <c r="BL21" s="86"/>
      <c r="BM21" s="90">
        <v>5553.37</v>
      </c>
      <c r="BN21" s="90">
        <v>5854.55</v>
      </c>
      <c r="BO21" s="87">
        <f t="shared" si="29"/>
        <v>105.4</v>
      </c>
      <c r="BP21" s="86">
        <f t="shared" si="30"/>
        <v>301.18000000000029</v>
      </c>
      <c r="BQ21" s="121"/>
      <c r="BR21" s="121"/>
      <c r="BS21" s="121"/>
    </row>
    <row r="22" spans="1:71" s="101" customFormat="1" ht="16.5" customHeight="1" x14ac:dyDescent="0.25">
      <c r="A22" s="103" t="s">
        <v>130</v>
      </c>
      <c r="B22" s="15">
        <v>915</v>
      </c>
      <c r="C22" s="56">
        <v>1059</v>
      </c>
      <c r="D22" s="94">
        <f t="shared" si="0"/>
        <v>115.73770491803279</v>
      </c>
      <c r="E22" s="93">
        <f t="shared" si="1"/>
        <v>144</v>
      </c>
      <c r="F22" s="15">
        <v>597</v>
      </c>
      <c r="G22" s="15">
        <v>690</v>
      </c>
      <c r="H22" s="94">
        <f t="shared" si="2"/>
        <v>115.57788944723617</v>
      </c>
      <c r="I22" s="93">
        <f t="shared" si="3"/>
        <v>93</v>
      </c>
      <c r="J22" s="15">
        <v>635</v>
      </c>
      <c r="K22" s="15">
        <v>472</v>
      </c>
      <c r="L22" s="11">
        <f t="shared" si="4"/>
        <v>74.330708661417319</v>
      </c>
      <c r="M22" s="10">
        <f t="shared" si="5"/>
        <v>-163</v>
      </c>
      <c r="N22" s="15">
        <v>325</v>
      </c>
      <c r="O22" s="15">
        <v>181</v>
      </c>
      <c r="P22" s="12">
        <f t="shared" si="6"/>
        <v>55.692307692307693</v>
      </c>
      <c r="Q22" s="102">
        <f t="shared" si="7"/>
        <v>-144</v>
      </c>
      <c r="R22" s="11">
        <v>51.2</v>
      </c>
      <c r="S22" s="11">
        <v>38.299999999999997</v>
      </c>
      <c r="T22" s="95">
        <f t="shared" si="26"/>
        <v>-12.900000000000006</v>
      </c>
      <c r="U22" s="15">
        <v>147</v>
      </c>
      <c r="V22" s="15">
        <v>120</v>
      </c>
      <c r="W22" s="12">
        <f t="shared" si="8"/>
        <v>81.632653061224488</v>
      </c>
      <c r="X22" s="10">
        <f t="shared" si="9"/>
        <v>-27</v>
      </c>
      <c r="Y22" s="15">
        <v>3391</v>
      </c>
      <c r="Z22" s="126">
        <v>1356</v>
      </c>
      <c r="AA22" s="11">
        <f t="shared" si="10"/>
        <v>39.988204069595987</v>
      </c>
      <c r="AB22" s="10">
        <f t="shared" si="11"/>
        <v>-2035</v>
      </c>
      <c r="AC22" s="15">
        <v>897</v>
      </c>
      <c r="AD22" s="126">
        <v>967</v>
      </c>
      <c r="AE22" s="11">
        <f t="shared" si="12"/>
        <v>107.80379041248607</v>
      </c>
      <c r="AF22" s="10">
        <f t="shared" si="13"/>
        <v>70</v>
      </c>
      <c r="AG22" s="15">
        <v>1053</v>
      </c>
      <c r="AH22" s="126">
        <v>88</v>
      </c>
      <c r="AI22" s="11">
        <f t="shared" si="14"/>
        <v>8.3570750237416913</v>
      </c>
      <c r="AJ22" s="10">
        <f t="shared" si="15"/>
        <v>-965</v>
      </c>
      <c r="AK22" s="15">
        <v>328</v>
      </c>
      <c r="AL22" s="15">
        <v>135</v>
      </c>
      <c r="AM22" s="12">
        <f t="shared" si="16"/>
        <v>41.158536585365852</v>
      </c>
      <c r="AN22" s="10">
        <f t="shared" si="17"/>
        <v>-193</v>
      </c>
      <c r="AO22" s="16">
        <v>181</v>
      </c>
      <c r="AP22" s="16">
        <v>161</v>
      </c>
      <c r="AQ22" s="14">
        <f t="shared" si="27"/>
        <v>89</v>
      </c>
      <c r="AR22" s="13">
        <f t="shared" si="18"/>
        <v>-20</v>
      </c>
      <c r="AS22" s="125">
        <v>799</v>
      </c>
      <c r="AT22" s="15">
        <v>555</v>
      </c>
      <c r="AU22" s="92">
        <f t="shared" si="19"/>
        <v>69.5</v>
      </c>
      <c r="AV22" s="91">
        <f t="shared" si="20"/>
        <v>-244</v>
      </c>
      <c r="AW22" s="15">
        <v>343</v>
      </c>
      <c r="AX22" s="15">
        <v>399</v>
      </c>
      <c r="AY22" s="92">
        <f t="shared" si="21"/>
        <v>116.32653061224489</v>
      </c>
      <c r="AZ22" s="91">
        <f t="shared" si="22"/>
        <v>56</v>
      </c>
      <c r="BA22" s="15">
        <v>297</v>
      </c>
      <c r="BB22" s="15">
        <v>353</v>
      </c>
      <c r="BC22" s="92">
        <f t="shared" si="28"/>
        <v>118.85521885521885</v>
      </c>
      <c r="BD22" s="91">
        <f t="shared" si="23"/>
        <v>56</v>
      </c>
      <c r="BE22" s="114">
        <v>2610.9717868338557</v>
      </c>
      <c r="BF22" s="114">
        <v>2560.8910891089108</v>
      </c>
      <c r="BG22" s="115">
        <f t="shared" si="31"/>
        <v>98.081913486101882</v>
      </c>
      <c r="BH22" s="90">
        <v>126</v>
      </c>
      <c r="BI22" s="90">
        <v>55</v>
      </c>
      <c r="BJ22" s="92">
        <f t="shared" si="24"/>
        <v>43.650793650793652</v>
      </c>
      <c r="BK22" s="91">
        <f t="shared" si="25"/>
        <v>-71</v>
      </c>
      <c r="BL22" s="86"/>
      <c r="BM22" s="90">
        <v>4744.8999999999996</v>
      </c>
      <c r="BN22" s="90">
        <v>6008.56</v>
      </c>
      <c r="BO22" s="87">
        <f t="shared" si="29"/>
        <v>126.6</v>
      </c>
      <c r="BP22" s="86">
        <f t="shared" si="30"/>
        <v>1263.6600000000008</v>
      </c>
      <c r="BQ22" s="121"/>
      <c r="BR22" s="121"/>
      <c r="BS22" s="121"/>
    </row>
    <row r="23" spans="1:71" s="101" customFormat="1" ht="16.5" customHeight="1" x14ac:dyDescent="0.25">
      <c r="A23" s="103" t="s">
        <v>131</v>
      </c>
      <c r="B23" s="15">
        <v>700</v>
      </c>
      <c r="C23" s="56">
        <v>745</v>
      </c>
      <c r="D23" s="94">
        <f t="shared" si="0"/>
        <v>106.42857142857143</v>
      </c>
      <c r="E23" s="93">
        <f t="shared" si="1"/>
        <v>45</v>
      </c>
      <c r="F23" s="15">
        <v>467</v>
      </c>
      <c r="G23" s="15">
        <v>488</v>
      </c>
      <c r="H23" s="94">
        <f t="shared" si="2"/>
        <v>104.4967880085653</v>
      </c>
      <c r="I23" s="93">
        <f t="shared" si="3"/>
        <v>21</v>
      </c>
      <c r="J23" s="15">
        <v>689</v>
      </c>
      <c r="K23" s="15">
        <v>504</v>
      </c>
      <c r="L23" s="11">
        <f t="shared" si="4"/>
        <v>73.149492017416549</v>
      </c>
      <c r="M23" s="10">
        <f t="shared" si="5"/>
        <v>-185</v>
      </c>
      <c r="N23" s="15">
        <v>326</v>
      </c>
      <c r="O23" s="15">
        <v>201</v>
      </c>
      <c r="P23" s="12">
        <f t="shared" si="6"/>
        <v>61.656441717791409</v>
      </c>
      <c r="Q23" s="102">
        <f t="shared" si="7"/>
        <v>-125</v>
      </c>
      <c r="R23" s="11">
        <v>47.3</v>
      </c>
      <c r="S23" s="11">
        <v>39.9</v>
      </c>
      <c r="T23" s="95">
        <f t="shared" si="26"/>
        <v>-7.3999999999999986</v>
      </c>
      <c r="U23" s="15">
        <v>90</v>
      </c>
      <c r="V23" s="15">
        <v>94</v>
      </c>
      <c r="W23" s="12">
        <f t="shared" si="8"/>
        <v>104.44444444444446</v>
      </c>
      <c r="X23" s="10">
        <f t="shared" si="9"/>
        <v>4</v>
      </c>
      <c r="Y23" s="15">
        <v>3622</v>
      </c>
      <c r="Z23" s="126">
        <v>1410</v>
      </c>
      <c r="AA23" s="11">
        <f t="shared" si="10"/>
        <v>38.928768636112643</v>
      </c>
      <c r="AB23" s="10">
        <f t="shared" si="11"/>
        <v>-2212</v>
      </c>
      <c r="AC23" s="15">
        <v>698</v>
      </c>
      <c r="AD23" s="126">
        <v>727</v>
      </c>
      <c r="AE23" s="11">
        <f t="shared" si="12"/>
        <v>104.15472779369628</v>
      </c>
      <c r="AF23" s="10">
        <f t="shared" si="13"/>
        <v>29</v>
      </c>
      <c r="AG23" s="15">
        <v>984</v>
      </c>
      <c r="AH23" s="126">
        <v>145</v>
      </c>
      <c r="AI23" s="11">
        <f t="shared" si="14"/>
        <v>14.735772357723578</v>
      </c>
      <c r="AJ23" s="10">
        <f t="shared" si="15"/>
        <v>-839</v>
      </c>
      <c r="AK23" s="15">
        <v>185</v>
      </c>
      <c r="AL23" s="15">
        <v>55</v>
      </c>
      <c r="AM23" s="12">
        <f t="shared" si="16"/>
        <v>29.72972972972973</v>
      </c>
      <c r="AN23" s="10">
        <f t="shared" si="17"/>
        <v>-130</v>
      </c>
      <c r="AO23" s="16">
        <v>183</v>
      </c>
      <c r="AP23" s="16">
        <v>142</v>
      </c>
      <c r="AQ23" s="14">
        <f t="shared" si="27"/>
        <v>77.599999999999994</v>
      </c>
      <c r="AR23" s="13">
        <f t="shared" si="18"/>
        <v>-41</v>
      </c>
      <c r="AS23" s="125">
        <v>679</v>
      </c>
      <c r="AT23" s="15">
        <v>529</v>
      </c>
      <c r="AU23" s="92">
        <f t="shared" si="19"/>
        <v>77.900000000000006</v>
      </c>
      <c r="AV23" s="91">
        <f t="shared" si="20"/>
        <v>-150</v>
      </c>
      <c r="AW23" s="15">
        <v>210</v>
      </c>
      <c r="AX23" s="15">
        <v>237</v>
      </c>
      <c r="AY23" s="92">
        <f t="shared" si="21"/>
        <v>112.85714285714286</v>
      </c>
      <c r="AZ23" s="91">
        <f t="shared" si="22"/>
        <v>27</v>
      </c>
      <c r="BA23" s="15">
        <v>188</v>
      </c>
      <c r="BB23" s="15">
        <v>226</v>
      </c>
      <c r="BC23" s="92">
        <f t="shared" si="28"/>
        <v>120.21276595744681</v>
      </c>
      <c r="BD23" s="91">
        <f t="shared" si="23"/>
        <v>38</v>
      </c>
      <c r="BE23" s="114">
        <v>2628.2407407407409</v>
      </c>
      <c r="BF23" s="114">
        <v>3175</v>
      </c>
      <c r="BG23" s="115">
        <f t="shared" si="31"/>
        <v>120.80324114849392</v>
      </c>
      <c r="BH23" s="90">
        <v>14</v>
      </c>
      <c r="BI23" s="90">
        <v>6</v>
      </c>
      <c r="BJ23" s="92">
        <f t="shared" si="24"/>
        <v>42.857142857142854</v>
      </c>
      <c r="BK23" s="91">
        <f t="shared" si="25"/>
        <v>-8</v>
      </c>
      <c r="BL23" s="86"/>
      <c r="BM23" s="90">
        <v>5967.86</v>
      </c>
      <c r="BN23" s="90">
        <v>5913.33</v>
      </c>
      <c r="BO23" s="87">
        <f t="shared" si="29"/>
        <v>99.1</v>
      </c>
      <c r="BP23" s="86">
        <f t="shared" si="30"/>
        <v>-54.529999999999745</v>
      </c>
      <c r="BQ23" s="121"/>
      <c r="BR23" s="121"/>
      <c r="BS23" s="121"/>
    </row>
    <row r="24" spans="1:71" s="101" customFormat="1" ht="16.5" customHeight="1" x14ac:dyDescent="0.25">
      <c r="A24" s="103" t="s">
        <v>132</v>
      </c>
      <c r="B24" s="15">
        <v>1980</v>
      </c>
      <c r="C24" s="56">
        <v>2252</v>
      </c>
      <c r="D24" s="94">
        <f t="shared" si="0"/>
        <v>113.73737373737373</v>
      </c>
      <c r="E24" s="93">
        <f t="shared" si="1"/>
        <v>272</v>
      </c>
      <c r="F24" s="15">
        <v>1434</v>
      </c>
      <c r="G24" s="15">
        <v>1755</v>
      </c>
      <c r="H24" s="94">
        <f t="shared" si="2"/>
        <v>122.38493723849373</v>
      </c>
      <c r="I24" s="93">
        <f t="shared" si="3"/>
        <v>321</v>
      </c>
      <c r="J24" s="15">
        <v>1749</v>
      </c>
      <c r="K24" s="15">
        <v>1022</v>
      </c>
      <c r="L24" s="11">
        <f t="shared" si="4"/>
        <v>58.433390508862203</v>
      </c>
      <c r="M24" s="10">
        <f t="shared" si="5"/>
        <v>-727</v>
      </c>
      <c r="N24" s="15">
        <v>810</v>
      </c>
      <c r="O24" s="15">
        <v>386</v>
      </c>
      <c r="P24" s="12">
        <f t="shared" si="6"/>
        <v>47.654320987654316</v>
      </c>
      <c r="Q24" s="102">
        <f t="shared" si="7"/>
        <v>-424</v>
      </c>
      <c r="R24" s="11">
        <v>46.3</v>
      </c>
      <c r="S24" s="11">
        <v>37.799999999999997</v>
      </c>
      <c r="T24" s="95">
        <f t="shared" si="26"/>
        <v>-8.5</v>
      </c>
      <c r="U24" s="15">
        <v>261</v>
      </c>
      <c r="V24" s="15">
        <v>212</v>
      </c>
      <c r="W24" s="12">
        <f t="shared" si="8"/>
        <v>81.226053639846739</v>
      </c>
      <c r="X24" s="10">
        <f t="shared" si="9"/>
        <v>-49</v>
      </c>
      <c r="Y24" s="99">
        <v>9238</v>
      </c>
      <c r="Z24" s="126">
        <v>3538</v>
      </c>
      <c r="AA24" s="94">
        <f t="shared" si="10"/>
        <v>38.298332972504873</v>
      </c>
      <c r="AB24" s="93">
        <f t="shared" si="11"/>
        <v>-5700</v>
      </c>
      <c r="AC24" s="99">
        <v>1939</v>
      </c>
      <c r="AD24" s="126">
        <v>2197</v>
      </c>
      <c r="AE24" s="94">
        <f t="shared" si="12"/>
        <v>113.30582774626097</v>
      </c>
      <c r="AF24" s="93">
        <f t="shared" si="13"/>
        <v>258</v>
      </c>
      <c r="AG24" s="99">
        <v>4971</v>
      </c>
      <c r="AH24" s="126">
        <v>558</v>
      </c>
      <c r="AI24" s="11">
        <f t="shared" si="14"/>
        <v>11.225105612552806</v>
      </c>
      <c r="AJ24" s="10">
        <f t="shared" si="15"/>
        <v>-4413</v>
      </c>
      <c r="AK24" s="15">
        <v>688</v>
      </c>
      <c r="AL24" s="15">
        <v>460</v>
      </c>
      <c r="AM24" s="12">
        <f t="shared" si="16"/>
        <v>66.860465116279073</v>
      </c>
      <c r="AN24" s="10">
        <f t="shared" si="17"/>
        <v>-228</v>
      </c>
      <c r="AO24" s="16">
        <v>494</v>
      </c>
      <c r="AP24" s="16">
        <v>353</v>
      </c>
      <c r="AQ24" s="14">
        <f t="shared" si="27"/>
        <v>71.5</v>
      </c>
      <c r="AR24" s="13">
        <f t="shared" si="18"/>
        <v>-141</v>
      </c>
      <c r="AS24" s="125">
        <v>2372</v>
      </c>
      <c r="AT24" s="15">
        <v>1566</v>
      </c>
      <c r="AU24" s="92">
        <f t="shared" si="19"/>
        <v>66</v>
      </c>
      <c r="AV24" s="91">
        <f t="shared" si="20"/>
        <v>-806</v>
      </c>
      <c r="AW24" s="15">
        <v>493</v>
      </c>
      <c r="AX24" s="15">
        <v>846</v>
      </c>
      <c r="AY24" s="92">
        <f t="shared" si="21"/>
        <v>171.60243407707912</v>
      </c>
      <c r="AZ24" s="91">
        <f t="shared" si="22"/>
        <v>353</v>
      </c>
      <c r="BA24" s="15">
        <v>399</v>
      </c>
      <c r="BB24" s="15">
        <v>748</v>
      </c>
      <c r="BC24" s="92">
        <f t="shared" si="28"/>
        <v>187.468671679198</v>
      </c>
      <c r="BD24" s="91">
        <f t="shared" si="23"/>
        <v>349</v>
      </c>
      <c r="BE24" s="114">
        <v>3031.5573770491801</v>
      </c>
      <c r="BF24" s="114">
        <v>3294.1785252263908</v>
      </c>
      <c r="BG24" s="115">
        <f t="shared" si="31"/>
        <v>108.66291201233464</v>
      </c>
      <c r="BH24" s="90">
        <v>291</v>
      </c>
      <c r="BI24" s="90">
        <v>107</v>
      </c>
      <c r="BJ24" s="92">
        <f t="shared" si="24"/>
        <v>36.769759450171826</v>
      </c>
      <c r="BK24" s="91">
        <f t="shared" si="25"/>
        <v>-184</v>
      </c>
      <c r="BL24" s="86"/>
      <c r="BM24" s="90">
        <v>6669.21</v>
      </c>
      <c r="BN24" s="90">
        <v>6794.32</v>
      </c>
      <c r="BO24" s="87">
        <f t="shared" si="29"/>
        <v>101.9</v>
      </c>
      <c r="BP24" s="86">
        <f t="shared" si="30"/>
        <v>125.10999999999967</v>
      </c>
      <c r="BQ24" s="121"/>
      <c r="BR24" s="121"/>
      <c r="BS24" s="121"/>
    </row>
    <row r="25" spans="1:71" s="101" customFormat="1" ht="16.5" customHeight="1" x14ac:dyDescent="0.25">
      <c r="A25" s="103" t="s">
        <v>133</v>
      </c>
      <c r="B25" s="15">
        <v>2756</v>
      </c>
      <c r="C25" s="56">
        <v>3731</v>
      </c>
      <c r="D25" s="94">
        <f t="shared" si="0"/>
        <v>135.37735849056605</v>
      </c>
      <c r="E25" s="93">
        <f t="shared" si="1"/>
        <v>975</v>
      </c>
      <c r="F25" s="15">
        <v>1712</v>
      </c>
      <c r="G25" s="15">
        <v>2725</v>
      </c>
      <c r="H25" s="94">
        <f t="shared" si="2"/>
        <v>159.17056074766356</v>
      </c>
      <c r="I25" s="93">
        <f t="shared" si="3"/>
        <v>1013</v>
      </c>
      <c r="J25" s="15">
        <v>3929</v>
      </c>
      <c r="K25" s="15">
        <v>2243</v>
      </c>
      <c r="L25" s="11">
        <f t="shared" si="4"/>
        <v>57.08831763807585</v>
      </c>
      <c r="M25" s="10">
        <f t="shared" si="5"/>
        <v>-1686</v>
      </c>
      <c r="N25" s="15">
        <v>2870</v>
      </c>
      <c r="O25" s="15">
        <v>1288</v>
      </c>
      <c r="P25" s="12">
        <f t="shared" si="6"/>
        <v>44.878048780487809</v>
      </c>
      <c r="Q25" s="102">
        <f t="shared" si="7"/>
        <v>-1582</v>
      </c>
      <c r="R25" s="11">
        <v>73</v>
      </c>
      <c r="S25" s="11">
        <v>57.4</v>
      </c>
      <c r="T25" s="95">
        <f t="shared" si="26"/>
        <v>-15.600000000000001</v>
      </c>
      <c r="U25" s="15">
        <v>336</v>
      </c>
      <c r="V25" s="15">
        <v>206</v>
      </c>
      <c r="W25" s="12">
        <f t="shared" si="8"/>
        <v>61.30952380952381</v>
      </c>
      <c r="X25" s="10">
        <f t="shared" si="9"/>
        <v>-130</v>
      </c>
      <c r="Y25" s="99">
        <v>14447</v>
      </c>
      <c r="Z25" s="126">
        <v>6319</v>
      </c>
      <c r="AA25" s="94">
        <f t="shared" si="10"/>
        <v>43.73918460580051</v>
      </c>
      <c r="AB25" s="93">
        <f t="shared" si="11"/>
        <v>-8128</v>
      </c>
      <c r="AC25" s="99">
        <v>2706</v>
      </c>
      <c r="AD25" s="126">
        <v>3486</v>
      </c>
      <c r="AE25" s="94">
        <f t="shared" si="12"/>
        <v>128.8248337028825</v>
      </c>
      <c r="AF25" s="93">
        <f t="shared" si="13"/>
        <v>780</v>
      </c>
      <c r="AG25" s="99">
        <v>4990</v>
      </c>
      <c r="AH25" s="126">
        <v>707</v>
      </c>
      <c r="AI25" s="11">
        <f t="shared" si="14"/>
        <v>14.168336673346694</v>
      </c>
      <c r="AJ25" s="10">
        <f t="shared" si="15"/>
        <v>-4283</v>
      </c>
      <c r="AK25" s="15">
        <v>1259</v>
      </c>
      <c r="AL25" s="15">
        <v>1039</v>
      </c>
      <c r="AM25" s="12">
        <f t="shared" si="16"/>
        <v>82.525814138204922</v>
      </c>
      <c r="AN25" s="10">
        <f t="shared" si="17"/>
        <v>-220</v>
      </c>
      <c r="AO25" s="16">
        <v>1046</v>
      </c>
      <c r="AP25" s="16">
        <v>807</v>
      </c>
      <c r="AQ25" s="14">
        <f t="shared" si="27"/>
        <v>77.2</v>
      </c>
      <c r="AR25" s="13">
        <f t="shared" si="18"/>
        <v>-239</v>
      </c>
      <c r="AS25" s="125">
        <v>4912</v>
      </c>
      <c r="AT25" s="15">
        <v>3352</v>
      </c>
      <c r="AU25" s="92">
        <f t="shared" si="19"/>
        <v>68.2</v>
      </c>
      <c r="AV25" s="91">
        <f t="shared" si="20"/>
        <v>-1560</v>
      </c>
      <c r="AW25" s="15">
        <v>904</v>
      </c>
      <c r="AX25" s="15">
        <v>1690</v>
      </c>
      <c r="AY25" s="92">
        <f t="shared" si="21"/>
        <v>186.94690265486727</v>
      </c>
      <c r="AZ25" s="91">
        <f t="shared" si="22"/>
        <v>786</v>
      </c>
      <c r="BA25" s="15">
        <v>671</v>
      </c>
      <c r="BB25" s="15">
        <v>1338</v>
      </c>
      <c r="BC25" s="92">
        <f t="shared" si="28"/>
        <v>199.40387481371087</v>
      </c>
      <c r="BD25" s="91">
        <f t="shared" si="23"/>
        <v>667</v>
      </c>
      <c r="BE25" s="114">
        <v>2462.8336755646819</v>
      </c>
      <c r="BF25" s="114">
        <v>2708.8486140724945</v>
      </c>
      <c r="BG25" s="115">
        <f t="shared" si="31"/>
        <v>109.98910080484447</v>
      </c>
      <c r="BH25" s="90">
        <v>402</v>
      </c>
      <c r="BI25" s="90">
        <v>297</v>
      </c>
      <c r="BJ25" s="92">
        <f t="shared" si="24"/>
        <v>73.880597014925371</v>
      </c>
      <c r="BK25" s="91">
        <f t="shared" si="25"/>
        <v>-105</v>
      </c>
      <c r="BL25" s="86"/>
      <c r="BM25" s="90">
        <v>5922.75</v>
      </c>
      <c r="BN25" s="90">
        <v>6439.4</v>
      </c>
      <c r="BO25" s="87">
        <f t="shared" si="29"/>
        <v>108.7</v>
      </c>
      <c r="BP25" s="86">
        <f t="shared" si="30"/>
        <v>516.64999999999964</v>
      </c>
      <c r="BQ25" s="121"/>
      <c r="BR25" s="121"/>
      <c r="BS25" s="121"/>
    </row>
    <row r="26" spans="1:71" s="101" customFormat="1" ht="16.5" customHeight="1" x14ac:dyDescent="0.25">
      <c r="A26" s="103" t="s">
        <v>134</v>
      </c>
      <c r="B26" s="15">
        <v>5165</v>
      </c>
      <c r="C26" s="56">
        <v>7445</v>
      </c>
      <c r="D26" s="94">
        <f t="shared" si="0"/>
        <v>144.14327202323329</v>
      </c>
      <c r="E26" s="93">
        <f t="shared" si="1"/>
        <v>2280</v>
      </c>
      <c r="F26" s="15">
        <v>3208</v>
      </c>
      <c r="G26" s="15">
        <v>5481</v>
      </c>
      <c r="H26" s="94">
        <f t="shared" si="2"/>
        <v>170.85411471321697</v>
      </c>
      <c r="I26" s="93">
        <f t="shared" si="3"/>
        <v>2273</v>
      </c>
      <c r="J26" s="15">
        <v>4179</v>
      </c>
      <c r="K26" s="15">
        <v>3197</v>
      </c>
      <c r="L26" s="11">
        <f t="shared" si="4"/>
        <v>76.501555396027754</v>
      </c>
      <c r="M26" s="10">
        <f t="shared" si="5"/>
        <v>-982</v>
      </c>
      <c r="N26" s="15">
        <v>2490</v>
      </c>
      <c r="O26" s="15">
        <v>1499</v>
      </c>
      <c r="P26" s="12">
        <f t="shared" si="6"/>
        <v>60.200803212851405</v>
      </c>
      <c r="Q26" s="102">
        <f t="shared" si="7"/>
        <v>-991</v>
      </c>
      <c r="R26" s="11">
        <v>59.6</v>
      </c>
      <c r="S26" s="11">
        <v>46.9</v>
      </c>
      <c r="T26" s="95">
        <f t="shared" si="26"/>
        <v>-12.700000000000003</v>
      </c>
      <c r="U26" s="15">
        <v>386</v>
      </c>
      <c r="V26" s="15">
        <v>179</v>
      </c>
      <c r="W26" s="12">
        <f t="shared" si="8"/>
        <v>46.373056994818654</v>
      </c>
      <c r="X26" s="10">
        <f t="shared" si="9"/>
        <v>-207</v>
      </c>
      <c r="Y26" s="99">
        <v>27519</v>
      </c>
      <c r="Z26" s="126">
        <v>14373</v>
      </c>
      <c r="AA26" s="94">
        <f t="shared" si="10"/>
        <v>52.22936879973836</v>
      </c>
      <c r="AB26" s="93">
        <f t="shared" si="11"/>
        <v>-13146</v>
      </c>
      <c r="AC26" s="99">
        <v>5053</v>
      </c>
      <c r="AD26" s="126">
        <v>6985</v>
      </c>
      <c r="AE26" s="94">
        <f t="shared" si="12"/>
        <v>138.23471205224621</v>
      </c>
      <c r="AF26" s="93">
        <f t="shared" si="13"/>
        <v>1932</v>
      </c>
      <c r="AG26" s="99">
        <v>13427</v>
      </c>
      <c r="AH26" s="126">
        <v>2429</v>
      </c>
      <c r="AI26" s="11">
        <f t="shared" si="14"/>
        <v>18.090414835778653</v>
      </c>
      <c r="AJ26" s="10">
        <f t="shared" si="15"/>
        <v>-10998</v>
      </c>
      <c r="AK26" s="15">
        <v>568</v>
      </c>
      <c r="AL26" s="15">
        <v>584</v>
      </c>
      <c r="AM26" s="12">
        <f t="shared" si="16"/>
        <v>102.8169014084507</v>
      </c>
      <c r="AN26" s="10">
        <f t="shared" si="17"/>
        <v>16</v>
      </c>
      <c r="AO26" s="16">
        <v>2222</v>
      </c>
      <c r="AP26" s="16">
        <v>1301</v>
      </c>
      <c r="AQ26" s="14">
        <f t="shared" si="27"/>
        <v>58.6</v>
      </c>
      <c r="AR26" s="13">
        <f t="shared" si="18"/>
        <v>-921</v>
      </c>
      <c r="AS26" s="125">
        <v>12573</v>
      </c>
      <c r="AT26" s="15">
        <v>7375</v>
      </c>
      <c r="AU26" s="92">
        <f t="shared" si="19"/>
        <v>58.7</v>
      </c>
      <c r="AV26" s="91">
        <f t="shared" si="20"/>
        <v>-5198</v>
      </c>
      <c r="AW26" s="15">
        <v>1756</v>
      </c>
      <c r="AX26" s="15">
        <v>3275</v>
      </c>
      <c r="AY26" s="92">
        <f t="shared" si="21"/>
        <v>186.50341685649204</v>
      </c>
      <c r="AZ26" s="91">
        <f t="shared" si="22"/>
        <v>1519</v>
      </c>
      <c r="BA26" s="15">
        <v>1365</v>
      </c>
      <c r="BB26" s="15">
        <v>2805</v>
      </c>
      <c r="BC26" s="92">
        <f t="shared" si="28"/>
        <v>205.49450549450546</v>
      </c>
      <c r="BD26" s="91">
        <f t="shared" si="23"/>
        <v>1440</v>
      </c>
      <c r="BE26" s="114">
        <v>3816.82892906815</v>
      </c>
      <c r="BF26" s="114">
        <v>3949.4419642857142</v>
      </c>
      <c r="BG26" s="115">
        <f t="shared" si="31"/>
        <v>103.47442962946576</v>
      </c>
      <c r="BH26" s="90">
        <v>2034</v>
      </c>
      <c r="BI26" s="90">
        <v>852</v>
      </c>
      <c r="BJ26" s="92">
        <f t="shared" si="24"/>
        <v>41.887905604719769</v>
      </c>
      <c r="BK26" s="91">
        <f t="shared" si="25"/>
        <v>-1182</v>
      </c>
      <c r="BL26" s="86"/>
      <c r="BM26" s="90">
        <v>5732.92</v>
      </c>
      <c r="BN26" s="90">
        <v>6711.79</v>
      </c>
      <c r="BO26" s="87">
        <f t="shared" si="29"/>
        <v>117.1</v>
      </c>
      <c r="BP26" s="86">
        <f t="shared" si="30"/>
        <v>978.86999999999989</v>
      </c>
      <c r="BQ26" s="121"/>
      <c r="BR26" s="121"/>
      <c r="BS26" s="121"/>
    </row>
    <row r="27" spans="1:71" s="101" customFormat="1" ht="16.5" customHeight="1" x14ac:dyDescent="0.25">
      <c r="A27" s="103" t="s">
        <v>135</v>
      </c>
      <c r="B27" s="15">
        <v>1548</v>
      </c>
      <c r="C27" s="56">
        <v>2130</v>
      </c>
      <c r="D27" s="94">
        <f t="shared" si="0"/>
        <v>137.59689922480621</v>
      </c>
      <c r="E27" s="93">
        <f t="shared" si="1"/>
        <v>582</v>
      </c>
      <c r="F27" s="15">
        <v>1009</v>
      </c>
      <c r="G27" s="15">
        <v>1637</v>
      </c>
      <c r="H27" s="94">
        <f t="shared" si="2"/>
        <v>162.2398414271556</v>
      </c>
      <c r="I27" s="93">
        <f t="shared" si="3"/>
        <v>628</v>
      </c>
      <c r="J27" s="15">
        <v>1985</v>
      </c>
      <c r="K27" s="15">
        <v>1575</v>
      </c>
      <c r="L27" s="11">
        <f t="shared" si="4"/>
        <v>79.345088161209063</v>
      </c>
      <c r="M27" s="10">
        <f t="shared" si="5"/>
        <v>-410</v>
      </c>
      <c r="N27" s="15">
        <v>1406</v>
      </c>
      <c r="O27" s="15">
        <v>973</v>
      </c>
      <c r="P27" s="12">
        <f t="shared" si="6"/>
        <v>69.203413940256041</v>
      </c>
      <c r="Q27" s="102">
        <f t="shared" si="7"/>
        <v>-433</v>
      </c>
      <c r="R27" s="11">
        <v>70.8</v>
      </c>
      <c r="S27" s="11">
        <v>61.8</v>
      </c>
      <c r="T27" s="95">
        <f t="shared" si="26"/>
        <v>-9</v>
      </c>
      <c r="U27" s="15">
        <v>178</v>
      </c>
      <c r="V27" s="15">
        <v>113</v>
      </c>
      <c r="W27" s="12">
        <f t="shared" si="8"/>
        <v>63.483146067415731</v>
      </c>
      <c r="X27" s="10">
        <f t="shared" si="9"/>
        <v>-65</v>
      </c>
      <c r="Y27" s="15">
        <v>6069</v>
      </c>
      <c r="Z27" s="126">
        <v>3075</v>
      </c>
      <c r="AA27" s="11">
        <f t="shared" si="10"/>
        <v>50.667325753830951</v>
      </c>
      <c r="AB27" s="10">
        <f t="shared" si="11"/>
        <v>-2994</v>
      </c>
      <c r="AC27" s="15">
        <v>1525</v>
      </c>
      <c r="AD27" s="126">
        <v>1952</v>
      </c>
      <c r="AE27" s="11">
        <f t="shared" si="12"/>
        <v>128</v>
      </c>
      <c r="AF27" s="10">
        <f t="shared" si="13"/>
        <v>427</v>
      </c>
      <c r="AG27" s="15">
        <v>2119</v>
      </c>
      <c r="AH27" s="126">
        <v>123</v>
      </c>
      <c r="AI27" s="11">
        <f t="shared" si="14"/>
        <v>5.804624823029731</v>
      </c>
      <c r="AJ27" s="10">
        <f t="shared" si="15"/>
        <v>-1996</v>
      </c>
      <c r="AK27" s="15">
        <v>434</v>
      </c>
      <c r="AL27" s="15">
        <v>407</v>
      </c>
      <c r="AM27" s="12">
        <f t="shared" si="16"/>
        <v>93.778801843317979</v>
      </c>
      <c r="AN27" s="10">
        <f t="shared" si="17"/>
        <v>-27</v>
      </c>
      <c r="AO27" s="16">
        <v>415</v>
      </c>
      <c r="AP27" s="16">
        <v>381</v>
      </c>
      <c r="AQ27" s="14">
        <f t="shared" si="27"/>
        <v>91.8</v>
      </c>
      <c r="AR27" s="13">
        <f t="shared" si="18"/>
        <v>-34</v>
      </c>
      <c r="AS27" s="125">
        <v>2824</v>
      </c>
      <c r="AT27" s="15">
        <v>2250</v>
      </c>
      <c r="AU27" s="92">
        <f t="shared" si="19"/>
        <v>79.7</v>
      </c>
      <c r="AV27" s="91">
        <f t="shared" si="20"/>
        <v>-574</v>
      </c>
      <c r="AW27" s="15">
        <v>475</v>
      </c>
      <c r="AX27" s="15">
        <v>861</v>
      </c>
      <c r="AY27" s="92">
        <f t="shared" si="21"/>
        <v>181.26315789473685</v>
      </c>
      <c r="AZ27" s="91">
        <f t="shared" si="22"/>
        <v>386</v>
      </c>
      <c r="BA27" s="15">
        <v>362</v>
      </c>
      <c r="BB27" s="15">
        <v>750</v>
      </c>
      <c r="BC27" s="92">
        <f t="shared" si="28"/>
        <v>207.18232044198896</v>
      </c>
      <c r="BD27" s="91">
        <f t="shared" si="23"/>
        <v>388</v>
      </c>
      <c r="BE27" s="114">
        <v>2677.3809523809523</v>
      </c>
      <c r="BF27" s="114">
        <v>3250.7792207792209</v>
      </c>
      <c r="BG27" s="115">
        <f t="shared" si="31"/>
        <v>121.41638708112697</v>
      </c>
      <c r="BH27" s="90">
        <v>495</v>
      </c>
      <c r="BI27" s="90">
        <v>198</v>
      </c>
      <c r="BJ27" s="92">
        <f t="shared" si="24"/>
        <v>40</v>
      </c>
      <c r="BK27" s="91">
        <f t="shared" si="25"/>
        <v>-297</v>
      </c>
      <c r="BL27" s="86">
        <v>0</v>
      </c>
      <c r="BM27" s="90">
        <v>6322.43</v>
      </c>
      <c r="BN27" s="90">
        <v>8084.3</v>
      </c>
      <c r="BO27" s="87">
        <f t="shared" si="29"/>
        <v>127.9</v>
      </c>
      <c r="BP27" s="86">
        <f t="shared" si="30"/>
        <v>1761.87</v>
      </c>
      <c r="BQ27" s="121"/>
      <c r="BR27" s="121"/>
      <c r="BS27" s="121"/>
    </row>
    <row r="28" spans="1:71" s="17" customFormat="1" x14ac:dyDescent="0.2">
      <c r="BE28" s="17">
        <v>2051.4672686230247</v>
      </c>
      <c r="BF28" s="17">
        <v>2677.3809523809523</v>
      </c>
      <c r="BG28" s="17">
        <v>130.5</v>
      </c>
      <c r="BQ28" s="8"/>
      <c r="BR28" s="8"/>
      <c r="BS28" s="8"/>
    </row>
    <row r="29" spans="1:71" s="17" customFormat="1" x14ac:dyDescent="0.2"/>
    <row r="30" spans="1:71" s="8" customFormat="1" x14ac:dyDescent="0.2"/>
    <row r="31" spans="1:71" s="8" customFormat="1" x14ac:dyDescent="0.2"/>
    <row r="32" spans="1:7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</sheetData>
  <mergeCells count="77"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BE3:BG5"/>
    <mergeCell ref="BB6:BB7"/>
    <mergeCell ref="BC6:BD6"/>
    <mergeCell ref="BE6:BE7"/>
    <mergeCell ref="BF6:BF7"/>
    <mergeCell ref="AP6:AP7"/>
    <mergeCell ref="AU6:AV6"/>
    <mergeCell ref="AW6:AW7"/>
    <mergeCell ref="AX6:AX7"/>
    <mergeCell ref="AY6:AZ6"/>
    <mergeCell ref="AS6:AS7"/>
    <mergeCell ref="AT6:AT7"/>
    <mergeCell ref="AM6:AN6"/>
    <mergeCell ref="AO6:AO7"/>
    <mergeCell ref="BA6:BA7"/>
    <mergeCell ref="AQ6:AR6"/>
    <mergeCell ref="AC4:AF5"/>
    <mergeCell ref="AG4:AJ5"/>
    <mergeCell ref="AK3:AN5"/>
    <mergeCell ref="AO3:AR5"/>
    <mergeCell ref="AK6:AK7"/>
    <mergeCell ref="AL6:AL7"/>
    <mergeCell ref="L6:M6"/>
    <mergeCell ref="N6:N7"/>
    <mergeCell ref="O6:O7"/>
    <mergeCell ref="P6:Q6"/>
    <mergeCell ref="U6:U7"/>
    <mergeCell ref="V6:V7"/>
    <mergeCell ref="W6:X6"/>
    <mergeCell ref="AH6:AH7"/>
    <mergeCell ref="AI6:AJ6"/>
    <mergeCell ref="Y6:Y7"/>
    <mergeCell ref="Z6:Z7"/>
    <mergeCell ref="AA6:AB6"/>
    <mergeCell ref="AC6:AC7"/>
    <mergeCell ref="AD6:AD7"/>
    <mergeCell ref="AE6:AF6"/>
    <mergeCell ref="AG6:AG7"/>
    <mergeCell ref="Y3:AB5"/>
    <mergeCell ref="U3:X5"/>
    <mergeCell ref="AW3:AZ5"/>
    <mergeCell ref="BA3:BD3"/>
    <mergeCell ref="BA4:BD5"/>
    <mergeCell ref="AS3:AV5"/>
    <mergeCell ref="AC3:AJ3"/>
    <mergeCell ref="J3:M5"/>
    <mergeCell ref="N3:Q5"/>
    <mergeCell ref="F3:I3"/>
    <mergeCell ref="F4:I5"/>
    <mergeCell ref="R3:T5"/>
    <mergeCell ref="BN1:BP1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2020-01-14T09:52:18Z</cp:lastPrinted>
  <dcterms:created xsi:type="dcterms:W3CDTF">2017-11-17T08:56:41Z</dcterms:created>
  <dcterms:modified xsi:type="dcterms:W3CDTF">2020-11-12T07:21:58Z</dcterms:modified>
</cp:coreProperties>
</file>