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665" tabRatio="573" activeTab="0"/>
  </bookViews>
  <sheets>
    <sheet name="1 " sheetId="1" r:id="rId1"/>
    <sheet name="2" sheetId="2" r:id="rId2"/>
    <sheet name="3" sheetId="3" r:id="rId3"/>
    <sheet name="4" sheetId="4" r:id="rId4"/>
    <sheet name="5" sheetId="5" r:id="rId5"/>
    <sheet name="6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2">#REF!</definedName>
    <definedName name="_firstRow" localSheetId="3">#REF!</definedName>
    <definedName name="_firstRow" localSheetId="4">#REF!</definedName>
    <definedName name="_firstRow">#REF!</definedName>
    <definedName name="_lastColumn" localSheetId="2">#REF!</definedName>
    <definedName name="_lastColumn" localSheetId="3">#REF!</definedName>
    <definedName name="_lastColumn">#REF!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2" hidden="1">'3'!#REF!</definedName>
    <definedName name="ACwvu.форма7." localSheetId="3" hidden="1">'4'!#REF!</definedName>
    <definedName name="date.e" localSheetId="1">'[1]Sheet1 (3)'!#REF!</definedName>
    <definedName name="date.e" localSheetId="2">'[2]Sheet1 (3)'!#REF!</definedName>
    <definedName name="date.e" localSheetId="3">'[2]Sheet1 (3)'!#REF!</definedName>
    <definedName name="date.e" localSheetId="4">'[3]Sheet1 (3)'!#REF!</definedName>
    <definedName name="date.e" localSheetId="5">'[1]Sheet1 (3)'!#REF!</definedName>
    <definedName name="date.e">'[1]Sheet1 (3)'!#REF!</definedName>
    <definedName name="date_b" localSheetId="1">#REF!</definedName>
    <definedName name="date_b" localSheetId="2">#REF!</definedName>
    <definedName name="date_b" localSheetId="3">#REF!</definedName>
    <definedName name="date_b" localSheetId="4">#REF!</definedName>
    <definedName name="date_b" localSheetId="5">#REF!</definedName>
    <definedName name="date_b">#REF!</definedName>
    <definedName name="date_e" localSheetId="1">'[1]Sheet1 (2)'!#REF!</definedName>
    <definedName name="date_e" localSheetId="2">'[2]Sheet1 (2)'!#REF!</definedName>
    <definedName name="date_e" localSheetId="3">'[2]Sheet1 (2)'!#REF!</definedName>
    <definedName name="date_e" localSheetId="4">'[3]Sheet1 (2)'!#REF!</definedName>
    <definedName name="date_e" localSheetId="5">'[1]Sheet1 (2)'!#REF!</definedName>
    <definedName name="date_e">'[1]Sheet1 (2)'!#REF!</definedName>
    <definedName name="Excel_BuiltIn_Print_Area_1" localSheetId="1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">'[4]Sheet3'!$A$3</definedName>
    <definedName name="hjj" localSheetId="2">'[4]Sheet3'!$A$3</definedName>
    <definedName name="hjj" localSheetId="3">'[4]Sheet3'!$A$3</definedName>
    <definedName name="hjj" localSheetId="4">'[5]Sheet3'!$A$3</definedName>
    <definedName name="hjj">'[6]Sheet3'!$A$3</definedName>
    <definedName name="hl_0" localSheetId="1">#REF!</definedName>
    <definedName name="hl_0" localSheetId="2">#REF!</definedName>
    <definedName name="hl_0" localSheetId="3">#REF!</definedName>
    <definedName name="hl_0" localSheetId="4">#REF!</definedName>
    <definedName name="hl_0">#REF!</definedName>
    <definedName name="hn_0" localSheetId="1">#REF!</definedName>
    <definedName name="hn_0" localSheetId="2">#REF!</definedName>
    <definedName name="hn_0" localSheetId="3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2">'[2]Sheet1 (2)'!#REF!</definedName>
    <definedName name="lcz" localSheetId="3">'[2]Sheet1 (2)'!#REF!</definedName>
    <definedName name="lcz" localSheetId="4">'[3]Sheet1 (2)'!#REF!</definedName>
    <definedName name="lcz" localSheetId="5">'[1]Sheet1 (2)'!#REF!</definedName>
    <definedName name="lcz">'[1]Sheet1 (2)'!#REF!</definedName>
    <definedName name="name_cz" localSheetId="1">#REF!</definedName>
    <definedName name="name_cz" localSheetId="2">#REF!</definedName>
    <definedName name="name_cz" localSheetId="3">#REF!</definedName>
    <definedName name="name_cz" localSheetId="4">#REF!</definedName>
    <definedName name="name_cz" localSheetId="5">#REF!</definedName>
    <definedName name="name_cz">#REF!</definedName>
    <definedName name="name_period" localSheetId="1">#REF!</definedName>
    <definedName name="name_period" localSheetId="2">#REF!</definedName>
    <definedName name="name_period" localSheetId="3">#REF!</definedName>
    <definedName name="name_period" localSheetId="4">#REF!</definedName>
    <definedName name="name_period" localSheetId="5">#REF!</definedName>
    <definedName name="name_period">#REF!</definedName>
    <definedName name="pyear" localSheetId="1">#REF!</definedName>
    <definedName name="pyear" localSheetId="2">#REF!</definedName>
    <definedName name="pyear" localSheetId="3">#REF!</definedName>
    <definedName name="pyear" localSheetId="4">#REF!</definedName>
    <definedName name="pyear" localSheetId="5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2" hidden="1">'3'!#REF!</definedName>
    <definedName name="Swvu.форма7." localSheetId="3" hidden="1">'4'!#REF!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2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'2'!$B:$B</definedName>
    <definedName name="_xlnm.Print_Titles" localSheetId="2">'3'!$A:$A</definedName>
    <definedName name="_xlnm.Print_Titles" localSheetId="3">'4'!$A:$A</definedName>
    <definedName name="_xlnm.Print_Titles" localSheetId="5">'6'!$A:$A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 '!#REF!</definedName>
    <definedName name="_xlnm.Print_Area" localSheetId="1">'2'!$B$1:$F$26</definedName>
    <definedName name="_xlnm.Print_Area" localSheetId="2">'3'!$A$1:$E$25</definedName>
    <definedName name="_xlnm.Print_Area" localSheetId="3">'4'!$A$1:$E$15</definedName>
    <definedName name="_xlnm.Print_Area" localSheetId="4">'5'!$A$1:$E$29</definedName>
    <definedName name="_xlnm.Print_Area" localSheetId="5">'6'!$A$1:$CK$27</definedName>
    <definedName name="олд" localSheetId="2">'[3]Sheet1 (3)'!#REF!</definedName>
    <definedName name="олд" localSheetId="3">'[3]Sheet1 (3)'!#REF!</definedName>
    <definedName name="олд" localSheetId="4">'[3]Sheet1 (3)'!#REF!</definedName>
    <definedName name="олд">'[3]Sheet1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">'[7]Sheet3'!$A$2</definedName>
    <definedName name="ц" localSheetId="2">'[7]Sheet3'!$A$2</definedName>
    <definedName name="ц" localSheetId="3">'[7]Sheet3'!$A$2</definedName>
    <definedName name="ц" localSheetId="4">'[8]Sheet3'!$A$2</definedName>
    <definedName name="ц">'[9]Sheet3'!$A$2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<sst xmlns="http://schemas.openxmlformats.org/spreadsheetml/2006/main" count="249" uniqueCount="131">
  <si>
    <t>Показник</t>
  </si>
  <si>
    <t>зміна значення</t>
  </si>
  <si>
    <t>%</t>
  </si>
  <si>
    <t xml:space="preserve"> </t>
  </si>
  <si>
    <t>з них зареєстровано з початку року</t>
  </si>
  <si>
    <t>Питома вага працевлаштованих до набуття статусу, %</t>
  </si>
  <si>
    <t xml:space="preserve"> 2017 р.</t>
  </si>
  <si>
    <t>х</t>
  </si>
  <si>
    <t>Середній розмір заробітної плати у вакансіях, грн.</t>
  </si>
  <si>
    <t>Кількість претендентів на одну вакансію, особи</t>
  </si>
  <si>
    <t>Продовження</t>
  </si>
  <si>
    <t>Всього отримали роботу                                       (у т.ч. до набуття статусу безробітного), осіб</t>
  </si>
  <si>
    <t>Чисельність безробітних,                                   які проходили профнавчання,                                осіб</t>
  </si>
  <si>
    <r>
      <t xml:space="preserve">Кількість осіб, охоплених профорієнтаційними послугами, </t>
    </r>
    <r>
      <rPr>
        <i/>
        <sz val="12"/>
        <rFont val="Times New Roman"/>
        <family val="1"/>
      </rPr>
      <t>осіб</t>
    </r>
  </si>
  <si>
    <t xml:space="preserve">з них </t>
  </si>
  <si>
    <t>особи, які навчаються в навчальних закладах різних типів</t>
  </si>
  <si>
    <t>з них</t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</si>
  <si>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</si>
  <si>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</si>
  <si>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Кількість вакансій, одиниць</t>
  </si>
  <si>
    <t>Мають статус безробітного                                       на кінець періоду, осіб</t>
  </si>
  <si>
    <t>з них отримують допомогу по безробіттю, осіб</t>
  </si>
  <si>
    <t>Кількість вакансій на кінець періоду                                                                       (за формою 3-ПН), одиниць</t>
  </si>
  <si>
    <t>Кількість претендентів на 1 вакансію, осіб</t>
  </si>
  <si>
    <r>
      <t xml:space="preserve">отримали статус безробітного, </t>
    </r>
    <r>
      <rPr>
        <i/>
        <sz val="12"/>
        <rFont val="Times New Roman"/>
        <family val="1"/>
      </rPr>
      <t>осіб</t>
    </r>
  </si>
  <si>
    <t>студенти вищих навчальних закладів (ВНЗ)</t>
  </si>
  <si>
    <t>учні професійно-технічних навчальних закладів (ПТНЗ)</t>
  </si>
  <si>
    <t>учні загальноосвітніх шкіл (ЗОШ)</t>
  </si>
  <si>
    <t>Працевлаштування безробітних (в т.ч. самос, за направ, ЦПХ)</t>
  </si>
  <si>
    <t>у порівнянні з минулим роком</t>
  </si>
  <si>
    <t>Усього</t>
  </si>
  <si>
    <t xml:space="preserve"> + (-)</t>
  </si>
  <si>
    <t>з інших   джерел</t>
  </si>
  <si>
    <t>А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</si>
  <si>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</si>
  <si>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</si>
  <si>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</si>
  <si>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</si>
  <si>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</si>
  <si>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</si>
  <si>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</si>
  <si>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</si>
  <si>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</si>
  <si>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</si>
  <si>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</si>
  <si>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</si>
  <si>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</si>
  <si>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</si>
  <si>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</si>
  <si>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</si>
  <si>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</si>
  <si>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</si>
  <si>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</si>
  <si>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</si>
  <si>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</si>
  <si>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</si>
  <si>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</si>
  <si>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</si>
  <si>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</si>
  <si>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</si>
  <si>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</si>
  <si>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</si>
  <si>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</si>
  <si>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</si>
  <si>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</si>
  <si>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Все населення</t>
  </si>
  <si>
    <t xml:space="preserve"> 2016 р.</t>
  </si>
  <si>
    <t>Рівень зайнятості, %</t>
  </si>
  <si>
    <t xml:space="preserve">Рівень економічної активності, % </t>
  </si>
  <si>
    <r>
      <t>Економічно активне населення</t>
    </r>
    <r>
      <rPr>
        <sz val="14"/>
        <rFont val="Times New Roman"/>
        <family val="1"/>
      </rPr>
      <t>, тис.осіб</t>
    </r>
  </si>
  <si>
    <r>
      <t>Зайняте населення</t>
    </r>
    <r>
      <rPr>
        <sz val="14"/>
        <rFont val="Times New Roman"/>
        <family val="1"/>
      </rPr>
      <t>, тис.осіб</t>
    </r>
  </si>
  <si>
    <t xml:space="preserve">Рівень безробіття за методологією МОП), % </t>
  </si>
  <si>
    <t xml:space="preserve">Інформація щодо запланованого масового вивільнення працівників </t>
  </si>
  <si>
    <t>особи</t>
  </si>
  <si>
    <t>Зміна значення</t>
  </si>
  <si>
    <t xml:space="preserve"> +(-)</t>
  </si>
  <si>
    <t>+ (-)</t>
  </si>
  <si>
    <r>
      <t>Безробітне населення                       (за методологією МОП)</t>
    </r>
    <r>
      <rPr>
        <sz val="14"/>
        <rFont val="Times New Roman"/>
        <family val="1"/>
      </rPr>
      <t>, тис.осіб</t>
    </r>
  </si>
  <si>
    <t>Усього мали статус безробітного протягом періоду, осіб</t>
  </si>
  <si>
    <t>з них отримали статус безробітного протягом звітного періоду, осіб</t>
  </si>
  <si>
    <t xml:space="preserve"> Працевлаштовано з компенсацією витрат роботодавцю єдиного внеску, осіб</t>
  </si>
  <si>
    <t>у т.ч., які проходили навчання в ЦПТО, осіб</t>
  </si>
  <si>
    <t xml:space="preserve"> - 4 особи</t>
  </si>
  <si>
    <t>За даними Головного управління статистики у Волинській області</t>
  </si>
  <si>
    <t>Любомльський РЦЗ</t>
  </si>
  <si>
    <t>Маневицький РЦЗ</t>
  </si>
  <si>
    <t xml:space="preserve">Старовижівський РЦЗ   </t>
  </si>
  <si>
    <t>Турійський РЦЗ</t>
  </si>
  <si>
    <t>Вол.-Волинський МРЦЗ</t>
  </si>
  <si>
    <t>Ковельський МРЦЗ</t>
  </si>
  <si>
    <t>Луцький  МЦЗ</t>
  </si>
  <si>
    <t xml:space="preserve">  з них в ЦПТО, осіб</t>
  </si>
  <si>
    <t>Всього отримали ваучер на навчання, осіб</t>
  </si>
  <si>
    <t>Інформація про вакансії, отримані з інших джерел, одиниць</t>
  </si>
  <si>
    <t>Волинська область</t>
  </si>
  <si>
    <t xml:space="preserve">Економічна активність населення у середньому за 9 місяців 2016 - 2017 рр.                                                                                                   </t>
  </si>
  <si>
    <t>січень 2017 р.</t>
  </si>
  <si>
    <t>січень 2018 р.</t>
  </si>
  <si>
    <t>Горохівська районна філія  ВОЦЗ</t>
  </si>
  <si>
    <t>Іваничівська районна філія  ВОЦЗ</t>
  </si>
  <si>
    <t>К.Каширська районна філія  ВОЦЗ</t>
  </si>
  <si>
    <t>Ківерцівська районна філія  ВОЦЗ</t>
  </si>
  <si>
    <t>Локачинська районна філія  ВОЦЗ</t>
  </si>
  <si>
    <t>Луцька районна філія  ВОЦЗ</t>
  </si>
  <si>
    <t>Любешівська районна філія  ВОЦЗ</t>
  </si>
  <si>
    <t>Ратнівська районна філія  ВОЦЗ</t>
  </si>
  <si>
    <t>Рожищенська районна філія  ВОЦЗ</t>
  </si>
  <si>
    <t>Шацька районна філія  ВОЦЗ</t>
  </si>
  <si>
    <t>Нововолинська міська філія  ВОЦЗ</t>
  </si>
  <si>
    <t>Інформація щодо запланованого масового вивільнення працівників                                                                                             за січень 2017-2018 рр.</t>
  </si>
  <si>
    <t>за січень 2017-2018 рр.</t>
  </si>
  <si>
    <t xml:space="preserve"> + (-)                            осіб</t>
  </si>
  <si>
    <t>Мали статус безробітного, осіб</t>
  </si>
  <si>
    <t>Отримали роботу (у т.ч. до набуття статусу безробітного),  осіб</t>
  </si>
  <si>
    <t>з них працевлаштовано до набуття статусу,                                      осіб</t>
  </si>
  <si>
    <t xml:space="preserve"> -6,9 в.п.</t>
  </si>
  <si>
    <t>Працевлаштовано шляхом одноразової виплати допомоги по безробіттю, осіб</t>
  </si>
  <si>
    <t>Проходили професійне навчання безробітні, осіб</t>
  </si>
  <si>
    <t>Брали участь у громадських та інших роботах тимчасового характеру,  осіб</t>
  </si>
  <si>
    <t>Кількість роботодавців, які надали інформацію          про вакансії, одиниць</t>
  </si>
  <si>
    <t>Середній розмір допомоги по безробіттю,                                      у січні, грн.</t>
  </si>
  <si>
    <t xml:space="preserve">  + 185,4 грн.</t>
  </si>
  <si>
    <t>Станом на 1 лютого 2018 року</t>
  </si>
  <si>
    <t xml:space="preserve"> + (-)                        осіб</t>
  </si>
  <si>
    <t>Отримували допомогу по безробіттю,                                                            осіб</t>
  </si>
  <si>
    <t>932,0 грн.</t>
  </si>
  <si>
    <t>Середній розмір допомоги по безробіттю у січні, грн.</t>
  </si>
  <si>
    <t>Надання послуг Волинською обласною службою зайнятості</t>
  </si>
  <si>
    <t>у січні 2017 - 2018 рр.</t>
  </si>
  <si>
    <t>Діяльність Волинської обласної служби зайнятості</t>
  </si>
  <si>
    <t>Кількість вакансій по формі 3-ПН, одиниць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</si>
</sst>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;[Red]#,##0"/>
    <numFmt numFmtId="167" formatCode="#,##0.000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0"/>
      <name val="Arial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6"/>
      <name val="Times New Roman Cyr"/>
      <family val="0"/>
    </font>
    <font>
      <sz val="8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i/>
      <sz val="12"/>
      <name val="Times New Roman Cyr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1"/>
      <name val="Times New Roman Cyr"/>
      <family val="1"/>
    </font>
    <font>
      <b/>
      <i/>
      <sz val="10"/>
      <name val="Times New Roman Cyr"/>
      <family val="0"/>
    </font>
    <font>
      <i/>
      <sz val="10"/>
      <name val="Times New Roman Cyr"/>
      <family val="1"/>
    </font>
    <font>
      <b/>
      <sz val="11"/>
      <name val="Times New Roman Cyr"/>
      <family val="1"/>
    </font>
    <font>
      <i/>
      <sz val="14"/>
      <name val="Times New Roman"/>
      <family val="1"/>
    </font>
    <font>
      <sz val="10"/>
      <name val="Helv"/>
      <family val="0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2"/>
      <name val="Times New Roman"/>
      <family val="1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sz val="11"/>
      <color indexed="52"/>
      <name val="Calibri"/>
      <family val="2"/>
    </font>
    <font>
      <b/>
      <sz val="14"/>
      <color indexed="8"/>
      <name val="Times New Roman Cyr"/>
      <family val="0"/>
    </font>
    <font>
      <sz val="14"/>
      <color indexed="8"/>
      <name val="Times New Roman Cyr"/>
      <family val="0"/>
    </font>
    <font>
      <b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 Cyr"/>
      <family val="0"/>
    </font>
    <font>
      <sz val="14"/>
      <color theme="1"/>
      <name val="Times New Roman Cyr"/>
      <family val="0"/>
    </font>
    <font>
      <b/>
      <sz val="12"/>
      <color theme="1"/>
      <name val="Times New Roman"/>
      <family val="1"/>
    </font>
    <font>
      <b/>
      <sz val="18"/>
      <color theme="1" tint="0.04998999834060669"/>
      <name val="Times New Roman"/>
      <family val="1"/>
    </font>
    <font>
      <sz val="18"/>
      <color theme="1" tint="0.04998999834060669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double"/>
      <right/>
      <top style="double"/>
      <bottom style="hair"/>
    </border>
    <border>
      <left style="thin"/>
      <right style="double"/>
      <top style="double"/>
      <bottom style="hair"/>
    </border>
    <border>
      <left style="double"/>
      <right/>
      <top/>
      <bottom style="thin"/>
    </border>
    <border>
      <left style="thin"/>
      <right style="double"/>
      <top/>
      <bottom style="thin"/>
    </border>
    <border>
      <left style="double"/>
      <right/>
      <top/>
      <bottom style="hair"/>
    </border>
    <border>
      <left style="thin"/>
      <right style="double"/>
      <top/>
      <bottom style="hair"/>
    </border>
    <border>
      <left style="double"/>
      <right/>
      <top style="hair"/>
      <bottom style="thin"/>
    </border>
    <border>
      <left style="thin"/>
      <right style="double"/>
      <top style="hair"/>
      <bottom style="thin"/>
    </border>
    <border>
      <left style="double"/>
      <right/>
      <top style="thin"/>
      <bottom style="hair"/>
    </border>
    <border>
      <left style="thin"/>
      <right style="double"/>
      <top style="thin"/>
      <bottom style="hair"/>
    </border>
    <border>
      <left style="double"/>
      <right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double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0" fillId="7" borderId="0" applyNumberFormat="0" applyBorder="0" applyAlignment="0" applyProtection="0"/>
    <xf numFmtId="0" fontId="1" fillId="2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4" borderId="0" applyNumberFormat="0" applyBorder="0" applyAlignment="0" applyProtection="0"/>
    <xf numFmtId="0" fontId="0" fillId="10" borderId="0" applyNumberFormat="0" applyBorder="0" applyAlignment="0" applyProtection="0"/>
    <xf numFmtId="0" fontId="1" fillId="5" borderId="0" applyNumberFormat="0" applyBorder="0" applyAlignment="0" applyProtection="0"/>
    <xf numFmtId="0" fontId="0" fillId="11" borderId="0" applyNumberFormat="0" applyBorder="0" applyAlignment="0" applyProtection="0"/>
    <xf numFmtId="0" fontId="1" fillId="6" borderId="0" applyNumberFormat="0" applyBorder="0" applyAlignment="0" applyProtection="0"/>
    <xf numFmtId="0" fontId="0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0" fillId="15" borderId="0" applyNumberFormat="0" applyBorder="0" applyAlignment="0" applyProtection="0"/>
    <xf numFmtId="0" fontId="1" fillId="6" borderId="0" applyNumberFormat="0" applyBorder="0" applyAlignment="0" applyProtection="0"/>
    <xf numFmtId="0" fontId="0" fillId="16" borderId="0" applyNumberFormat="0" applyBorder="0" applyAlignment="0" applyProtection="0"/>
    <xf numFmtId="0" fontId="1" fillId="3" borderId="0" applyNumberFormat="0" applyBorder="0" applyAlignment="0" applyProtection="0"/>
    <xf numFmtId="0" fontId="0" fillId="17" borderId="0" applyNumberFormat="0" applyBorder="0" applyAlignment="0" applyProtection="0"/>
    <xf numFmtId="0" fontId="1" fillId="13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6" borderId="0" applyNumberFormat="0" applyBorder="0" applyAlignment="0" applyProtection="0"/>
    <xf numFmtId="0" fontId="0" fillId="20" borderId="0" applyNumberFormat="0" applyBorder="0" applyAlignment="0" applyProtection="0"/>
    <xf numFmtId="0" fontId="1" fillId="4" borderId="0" applyNumberFormat="0" applyBorder="0" applyAlignment="0" applyProtection="0"/>
    <xf numFmtId="0" fontId="45" fillId="6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14" borderId="0" applyNumberFormat="0" applyBorder="0" applyAlignment="0" applyProtection="0"/>
    <xf numFmtId="0" fontId="45" fillId="6" borderId="0" applyNumberFormat="0" applyBorder="0" applyAlignment="0" applyProtection="0"/>
    <xf numFmtId="0" fontId="45" fillId="3" borderId="0" applyNumberFormat="0" applyBorder="0" applyAlignment="0" applyProtection="0"/>
    <xf numFmtId="0" fontId="73" fillId="23" borderId="0" applyNumberFormat="0" applyBorder="0" applyAlignment="0" applyProtection="0"/>
    <xf numFmtId="0" fontId="45" fillId="6" borderId="0" applyNumberFormat="0" applyBorder="0" applyAlignment="0" applyProtection="0"/>
    <xf numFmtId="0" fontId="73" fillId="24" borderId="0" applyNumberFormat="0" applyBorder="0" applyAlignment="0" applyProtection="0"/>
    <xf numFmtId="0" fontId="45" fillId="21" borderId="0" applyNumberFormat="0" applyBorder="0" applyAlignment="0" applyProtection="0"/>
    <xf numFmtId="0" fontId="73" fillId="25" borderId="0" applyNumberFormat="0" applyBorder="0" applyAlignment="0" applyProtection="0"/>
    <xf numFmtId="0" fontId="45" fillId="22" borderId="0" applyNumberFormat="0" applyBorder="0" applyAlignment="0" applyProtection="0"/>
    <xf numFmtId="0" fontId="73" fillId="26" borderId="0" applyNumberFormat="0" applyBorder="0" applyAlignment="0" applyProtection="0"/>
    <xf numFmtId="0" fontId="45" fillId="14" borderId="0" applyNumberFormat="0" applyBorder="0" applyAlignment="0" applyProtection="0"/>
    <xf numFmtId="0" fontId="73" fillId="27" borderId="0" applyNumberFormat="0" applyBorder="0" applyAlignment="0" applyProtection="0"/>
    <xf numFmtId="0" fontId="45" fillId="6" borderId="0" applyNumberFormat="0" applyBorder="0" applyAlignment="0" applyProtection="0"/>
    <xf numFmtId="0" fontId="73" fillId="28" borderId="0" applyNumberFormat="0" applyBorder="0" applyAlignment="0" applyProtection="0"/>
    <xf numFmtId="0" fontId="45" fillId="3" borderId="0" applyNumberFormat="0" applyBorder="0" applyAlignment="0" applyProtection="0"/>
    <xf numFmtId="0" fontId="45" fillId="29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9" fillId="33" borderId="0" applyNumberFormat="0" applyBorder="0" applyAlignment="0" applyProtection="0"/>
    <xf numFmtId="0" fontId="54" fillId="34" borderId="1" applyNumberFormat="0" applyAlignment="0" applyProtection="0"/>
    <xf numFmtId="0" fontId="48" fillId="35" borderId="2" applyNumberFormat="0" applyAlignment="0" applyProtection="0"/>
    <xf numFmtId="0" fontId="50" fillId="0" borderId="0" applyNumberFormat="0" applyFill="0" applyBorder="0" applyAlignment="0" applyProtection="0"/>
    <xf numFmtId="0" fontId="52" fillId="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46" fillId="13" borderId="1" applyNumberFormat="0" applyAlignment="0" applyProtection="0"/>
    <xf numFmtId="0" fontId="51" fillId="0" borderId="6" applyNumberFormat="0" applyFill="0" applyAlignment="0" applyProtection="0"/>
    <xf numFmtId="0" fontId="58" fillId="13" borderId="0" applyNumberFormat="0" applyBorder="0" applyAlignment="0" applyProtection="0"/>
    <xf numFmtId="0" fontId="11" fillId="4" borderId="7" applyNumberFormat="0" applyFont="0" applyAlignment="0" applyProtection="0"/>
    <xf numFmtId="0" fontId="47" fillId="34" borderId="8" applyNumberFormat="0" applyAlignment="0" applyProtection="0"/>
    <xf numFmtId="0" fontId="73" fillId="36" borderId="0" applyNumberFormat="0" applyBorder="0" applyAlignment="0" applyProtection="0"/>
    <xf numFmtId="0" fontId="73" fillId="37" borderId="0" applyNumberFormat="0" applyBorder="0" applyAlignment="0" applyProtection="0"/>
    <xf numFmtId="0" fontId="73" fillId="38" borderId="0" applyNumberFormat="0" applyBorder="0" applyAlignment="0" applyProtection="0"/>
    <xf numFmtId="0" fontId="73" fillId="39" borderId="0" applyNumberFormat="0" applyBorder="0" applyAlignment="0" applyProtection="0"/>
    <xf numFmtId="0" fontId="73" fillId="40" borderId="0" applyNumberFormat="0" applyBorder="0" applyAlignment="0" applyProtection="0"/>
    <xf numFmtId="0" fontId="73" fillId="41" borderId="0" applyNumberFormat="0" applyBorder="0" applyAlignment="0" applyProtection="0"/>
    <xf numFmtId="0" fontId="74" fillId="42" borderId="9" applyNumberFormat="0" applyAlignment="0" applyProtection="0"/>
    <xf numFmtId="0" fontId="75" fillId="43" borderId="10" applyNumberFormat="0" applyAlignment="0" applyProtection="0"/>
    <xf numFmtId="0" fontId="76" fillId="4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11" applyNumberFormat="0" applyFill="0" applyAlignment="0" applyProtection="0"/>
    <xf numFmtId="0" fontId="78" fillId="0" borderId="12" applyNumberFormat="0" applyFill="0" applyAlignment="0" applyProtection="0"/>
    <xf numFmtId="0" fontId="79" fillId="0" borderId="13" applyNumberFormat="0" applyFill="0" applyAlignment="0" applyProtection="0"/>
    <xf numFmtId="0" fontId="79" fillId="0" borderId="0" applyNumberFormat="0" applyFill="0" applyBorder="0" applyAlignment="0" applyProtection="0"/>
    <xf numFmtId="0" fontId="11" fillId="0" borderId="0">
      <alignment/>
      <protection/>
    </xf>
    <xf numFmtId="0" fontId="2" fillId="0" borderId="0">
      <alignment/>
      <protection/>
    </xf>
    <xf numFmtId="0" fontId="80" fillId="0" borderId="14" applyNumberFormat="0" applyFill="0" applyAlignment="0" applyProtection="0"/>
    <xf numFmtId="0" fontId="81" fillId="44" borderId="15" applyNumberFormat="0" applyAlignment="0" applyProtection="0"/>
    <xf numFmtId="0" fontId="82" fillId="0" borderId="0" applyNumberFormat="0" applyFill="0" applyBorder="0" applyAlignment="0" applyProtection="0"/>
    <xf numFmtId="0" fontId="83" fillId="45" borderId="0" applyNumberFormat="0" applyBorder="0" applyAlignment="0" applyProtection="0"/>
    <xf numFmtId="0" fontId="11" fillId="0" borderId="0">
      <alignment/>
      <protection/>
    </xf>
    <xf numFmtId="0" fontId="1" fillId="0" borderId="0">
      <alignment/>
      <protection/>
    </xf>
    <xf numFmtId="0" fontId="84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43" fillId="0" borderId="0">
      <alignment/>
      <protection/>
    </xf>
    <xf numFmtId="0" fontId="28" fillId="0" borderId="0">
      <alignment/>
      <protection/>
    </xf>
    <xf numFmtId="0" fontId="11" fillId="0" borderId="0">
      <alignment/>
      <protection/>
    </xf>
    <xf numFmtId="0" fontId="85" fillId="46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87" fillId="0" borderId="17" applyNumberFormat="0" applyFill="0" applyAlignment="0" applyProtection="0"/>
    <xf numFmtId="0" fontId="8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9" fillId="48" borderId="0" applyNumberFormat="0" applyBorder="0" applyAlignment="0" applyProtection="0"/>
  </cellStyleXfs>
  <cellXfs count="292">
    <xf numFmtId="0" fontId="0" fillId="0" borderId="0" xfId="0" applyFont="1" applyAlignment="1">
      <alignment/>
    </xf>
    <xf numFmtId="0" fontId="2" fillId="0" borderId="0" xfId="114">
      <alignment/>
      <protection/>
    </xf>
    <xf numFmtId="0" fontId="2" fillId="49" borderId="0" xfId="114" applyFill="1">
      <alignment/>
      <protection/>
    </xf>
    <xf numFmtId="0" fontId="8" fillId="0" borderId="0" xfId="114" applyFont="1" applyAlignment="1">
      <alignment vertical="center"/>
      <protection/>
    </xf>
    <xf numFmtId="0" fontId="2" fillId="0" borderId="0" xfId="114" applyFont="1" applyAlignment="1">
      <alignment horizontal="left" vertical="center"/>
      <protection/>
    </xf>
    <xf numFmtId="0" fontId="2" fillId="0" borderId="0" xfId="114" applyAlignment="1">
      <alignment horizontal="center" vertical="center"/>
      <protection/>
    </xf>
    <xf numFmtId="0" fontId="2" fillId="0" borderId="0" xfId="114" applyFill="1">
      <alignment/>
      <protection/>
    </xf>
    <xf numFmtId="3" fontId="2" fillId="0" borderId="0" xfId="114" applyNumberFormat="1">
      <alignment/>
      <protection/>
    </xf>
    <xf numFmtId="0" fontId="2" fillId="50" borderId="0" xfId="114" applyFill="1">
      <alignment/>
      <protection/>
    </xf>
    <xf numFmtId="0" fontId="9" fillId="0" borderId="0" xfId="114" applyFont="1">
      <alignment/>
      <protection/>
    </xf>
    <xf numFmtId="0" fontId="2" fillId="0" borderId="0" xfId="114" applyBorder="1">
      <alignment/>
      <protection/>
    </xf>
    <xf numFmtId="1" fontId="8" fillId="0" borderId="0" xfId="117" applyNumberFormat="1" applyFont="1" applyFill="1" applyProtection="1">
      <alignment/>
      <protection locked="0"/>
    </xf>
    <xf numFmtId="1" fontId="3" fillId="0" borderId="0" xfId="117" applyNumberFormat="1" applyFont="1" applyFill="1" applyAlignment="1" applyProtection="1">
      <alignment/>
      <protection locked="0"/>
    </xf>
    <xf numFmtId="1" fontId="12" fillId="0" borderId="0" xfId="117" applyNumberFormat="1" applyFont="1" applyFill="1" applyAlignment="1" applyProtection="1">
      <alignment horizontal="center"/>
      <protection locked="0"/>
    </xf>
    <xf numFmtId="1" fontId="2" fillId="0" borderId="0" xfId="117" applyNumberFormat="1" applyFont="1" applyFill="1" applyProtection="1">
      <alignment/>
      <protection locked="0"/>
    </xf>
    <xf numFmtId="1" fontId="2" fillId="0" borderId="0" xfId="117" applyNumberFormat="1" applyFont="1" applyFill="1" applyAlignment="1" applyProtection="1">
      <alignment/>
      <protection locked="0"/>
    </xf>
    <xf numFmtId="1" fontId="7" fillId="0" borderId="0" xfId="117" applyNumberFormat="1" applyFont="1" applyFill="1" applyAlignment="1" applyProtection="1">
      <alignment horizontal="right"/>
      <protection locked="0"/>
    </xf>
    <xf numFmtId="1" fontId="5" fillId="0" borderId="0" xfId="117" applyNumberFormat="1" applyFont="1" applyFill="1" applyProtection="1">
      <alignment/>
      <protection locked="0"/>
    </xf>
    <xf numFmtId="1" fontId="3" fillId="0" borderId="18" xfId="117" applyNumberFormat="1" applyFont="1" applyFill="1" applyBorder="1" applyAlignment="1" applyProtection="1">
      <alignment/>
      <protection locked="0"/>
    </xf>
    <xf numFmtId="1" fontId="12" fillId="0" borderId="0" xfId="117" applyNumberFormat="1" applyFont="1" applyFill="1" applyBorder="1" applyAlignment="1" applyProtection="1">
      <alignment horizontal="center"/>
      <protection locked="0"/>
    </xf>
    <xf numFmtId="1" fontId="2" fillId="0" borderId="0" xfId="117" applyNumberFormat="1" applyFont="1" applyFill="1" applyBorder="1" applyProtection="1">
      <alignment/>
      <protection locked="0"/>
    </xf>
    <xf numFmtId="1" fontId="13" fillId="0" borderId="19" xfId="117" applyNumberFormat="1" applyFont="1" applyFill="1" applyBorder="1" applyAlignment="1" applyProtection="1">
      <alignment horizontal="center" vertical="center" wrapText="1"/>
      <protection locked="0"/>
    </xf>
    <xf numFmtId="1" fontId="13" fillId="0" borderId="20" xfId="117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117" applyNumberFormat="1" applyFont="1" applyFill="1" applyBorder="1" applyAlignment="1" applyProtection="1">
      <alignment horizontal="center" vertical="center" wrapText="1"/>
      <protection/>
    </xf>
    <xf numFmtId="1" fontId="13" fillId="0" borderId="0" xfId="117" applyNumberFormat="1" applyFont="1" applyFill="1" applyBorder="1" applyAlignment="1" applyProtection="1">
      <alignment horizontal="center" vertical="center" wrapText="1"/>
      <protection locked="0"/>
    </xf>
    <xf numFmtId="1" fontId="13" fillId="0" borderId="21" xfId="117" applyNumberFormat="1" applyFont="1" applyFill="1" applyBorder="1" applyAlignment="1" applyProtection="1">
      <alignment horizontal="center" vertical="center" wrapText="1"/>
      <protection locked="0"/>
    </xf>
    <xf numFmtId="1" fontId="13" fillId="0" borderId="18" xfId="117" applyNumberFormat="1" applyFont="1" applyFill="1" applyBorder="1" applyAlignment="1" applyProtection="1">
      <alignment horizontal="center" vertical="center" wrapText="1"/>
      <protection locked="0"/>
    </xf>
    <xf numFmtId="1" fontId="13" fillId="0" borderId="22" xfId="117" applyNumberFormat="1" applyFont="1" applyFill="1" applyBorder="1" applyAlignment="1" applyProtection="1">
      <alignment horizontal="center" vertical="center" wrapText="1"/>
      <protection locked="0"/>
    </xf>
    <xf numFmtId="1" fontId="2" fillId="0" borderId="23" xfId="117" applyNumberFormat="1" applyFont="1" applyFill="1" applyBorder="1" applyAlignment="1" applyProtection="1">
      <alignment horizontal="center" vertical="center" wrapText="1"/>
      <protection locked="0"/>
    </xf>
    <xf numFmtId="1" fontId="2" fillId="0" borderId="24" xfId="117" applyNumberFormat="1" applyFont="1" applyFill="1" applyBorder="1" applyAlignment="1" applyProtection="1">
      <alignment horizontal="center" vertical="center" wrapText="1"/>
      <protection locked="0"/>
    </xf>
    <xf numFmtId="1" fontId="2" fillId="0" borderId="0" xfId="117" applyNumberFormat="1" applyFont="1" applyFill="1" applyBorder="1" applyAlignment="1" applyProtection="1">
      <alignment horizontal="center" vertical="center"/>
      <protection locked="0"/>
    </xf>
    <xf numFmtId="1" fontId="16" fillId="0" borderId="25" xfId="117" applyNumberFormat="1" applyFont="1" applyFill="1" applyBorder="1" applyAlignment="1" applyProtection="1">
      <alignment horizontal="center" vertical="center" wrapText="1"/>
      <protection/>
    </xf>
    <xf numFmtId="1" fontId="12" fillId="0" borderId="25" xfId="117" applyNumberFormat="1" applyFont="1" applyFill="1" applyBorder="1" applyAlignment="1" applyProtection="1">
      <alignment horizontal="center" vertical="center" wrapText="1"/>
      <protection/>
    </xf>
    <xf numFmtId="1" fontId="2" fillId="0" borderId="25" xfId="117" applyNumberFormat="1" applyFont="1" applyFill="1" applyBorder="1" applyAlignment="1" applyProtection="1">
      <alignment horizontal="center" vertical="center" wrapText="1"/>
      <protection locked="0"/>
    </xf>
    <xf numFmtId="1" fontId="2" fillId="0" borderId="26" xfId="117" applyNumberFormat="1" applyFont="1" applyFill="1" applyBorder="1" applyAlignment="1" applyProtection="1">
      <alignment horizontal="center" vertical="center" wrapText="1"/>
      <protection locked="0"/>
    </xf>
    <xf numFmtId="1" fontId="12" fillId="0" borderId="25" xfId="117" applyNumberFormat="1" applyFont="1" applyFill="1" applyBorder="1" applyAlignment="1" applyProtection="1">
      <alignment horizontal="center" vertical="center" wrapText="1"/>
      <protection locked="0"/>
    </xf>
    <xf numFmtId="1" fontId="12" fillId="0" borderId="24" xfId="117" applyNumberFormat="1" applyFont="1" applyFill="1" applyBorder="1" applyAlignment="1" applyProtection="1">
      <alignment horizontal="center" vertical="center" wrapText="1"/>
      <protection locked="0"/>
    </xf>
    <xf numFmtId="1" fontId="15" fillId="0" borderId="25" xfId="117" applyNumberFormat="1" applyFont="1" applyFill="1" applyBorder="1" applyAlignment="1" applyProtection="1">
      <alignment horizontal="center" vertical="center" wrapText="1"/>
      <protection/>
    </xf>
    <xf numFmtId="1" fontId="16" fillId="0" borderId="0" xfId="117" applyNumberFormat="1" applyFont="1" applyFill="1" applyProtection="1">
      <alignment/>
      <protection locked="0"/>
    </xf>
    <xf numFmtId="3" fontId="17" fillId="0" borderId="25" xfId="117" applyNumberFormat="1" applyFont="1" applyFill="1" applyBorder="1" applyAlignment="1" applyProtection="1">
      <alignment horizontal="center" vertical="center"/>
      <protection locked="0"/>
    </xf>
    <xf numFmtId="164" fontId="17" fillId="0" borderId="25" xfId="117" applyNumberFormat="1" applyFont="1" applyFill="1" applyBorder="1" applyAlignment="1" applyProtection="1">
      <alignment horizontal="center" vertical="center"/>
      <protection locked="0"/>
    </xf>
    <xf numFmtId="165" fontId="17" fillId="0" borderId="25" xfId="117" applyNumberFormat="1" applyFont="1" applyFill="1" applyBorder="1" applyAlignment="1" applyProtection="1">
      <alignment horizontal="center" vertical="center"/>
      <protection locked="0"/>
    </xf>
    <xf numFmtId="1" fontId="17" fillId="0" borderId="25" xfId="117" applyNumberFormat="1" applyFont="1" applyFill="1" applyBorder="1" applyAlignment="1" applyProtection="1">
      <alignment horizontal="center" vertical="center"/>
      <protection locked="0"/>
    </xf>
    <xf numFmtId="1" fontId="18" fillId="0" borderId="27" xfId="117" applyNumberFormat="1" applyFont="1" applyFill="1" applyBorder="1" applyAlignment="1" applyProtection="1">
      <alignment horizontal="center" vertical="center" wrapText="1"/>
      <protection locked="0"/>
    </xf>
    <xf numFmtId="1" fontId="18" fillId="0" borderId="25" xfId="117" applyNumberFormat="1" applyFont="1" applyFill="1" applyBorder="1" applyAlignment="1" applyProtection="1">
      <alignment horizontal="center" vertical="center" wrapText="1"/>
      <protection locked="0"/>
    </xf>
    <xf numFmtId="1" fontId="18" fillId="0" borderId="24" xfId="117" applyNumberFormat="1" applyFont="1" applyFill="1" applyBorder="1" applyAlignment="1" applyProtection="1">
      <alignment horizontal="center" vertical="center" wrapText="1"/>
      <protection locked="0"/>
    </xf>
    <xf numFmtId="1" fontId="17" fillId="0" borderId="25" xfId="119" applyNumberFormat="1" applyFont="1" applyFill="1" applyBorder="1" applyAlignment="1">
      <alignment horizontal="center" vertical="center" wrapText="1"/>
      <protection/>
    </xf>
    <xf numFmtId="165" fontId="13" fillId="0" borderId="0" xfId="117" applyNumberFormat="1" applyFont="1" applyFill="1" applyAlignment="1" applyProtection="1">
      <alignment vertical="center"/>
      <protection locked="0"/>
    </xf>
    <xf numFmtId="1" fontId="13" fillId="0" borderId="0" xfId="117" applyNumberFormat="1" applyFont="1" applyFill="1" applyAlignment="1" applyProtection="1">
      <alignment vertical="center"/>
      <protection locked="0"/>
    </xf>
    <xf numFmtId="3" fontId="18" fillId="0" borderId="25" xfId="117" applyNumberFormat="1" applyFont="1" applyFill="1" applyBorder="1" applyAlignment="1" applyProtection="1">
      <alignment horizontal="center" vertical="center"/>
      <protection locked="0"/>
    </xf>
    <xf numFmtId="3" fontId="18" fillId="0" borderId="25" xfId="110" applyNumberFormat="1" applyFont="1" applyFill="1" applyBorder="1" applyAlignment="1">
      <alignment horizontal="center" vertical="center"/>
      <protection/>
    </xf>
    <xf numFmtId="1" fontId="18" fillId="0" borderId="25" xfId="117" applyNumberFormat="1" applyFont="1" applyFill="1" applyBorder="1" applyAlignment="1" applyProtection="1">
      <alignment horizontal="center" vertical="center"/>
      <protection locked="0"/>
    </xf>
    <xf numFmtId="3" fontId="18" fillId="0" borderId="25" xfId="117" applyNumberFormat="1" applyFont="1" applyFill="1" applyBorder="1" applyAlignment="1" applyProtection="1">
      <alignment horizontal="center" vertical="center" wrapText="1"/>
      <protection locked="0"/>
    </xf>
    <xf numFmtId="3" fontId="18" fillId="0" borderId="25" xfId="119" applyNumberFormat="1" applyFont="1" applyFill="1" applyBorder="1" applyAlignment="1">
      <alignment horizontal="center" vertical="center" wrapText="1"/>
      <protection/>
    </xf>
    <xf numFmtId="1" fontId="18" fillId="0" borderId="25" xfId="110" applyNumberFormat="1" applyFont="1" applyFill="1" applyBorder="1" applyAlignment="1">
      <alignment horizontal="center" vertical="center"/>
      <protection/>
    </xf>
    <xf numFmtId="1" fontId="2" fillId="0" borderId="0" xfId="117" applyNumberFormat="1" applyFont="1" applyFill="1" applyBorder="1" applyAlignment="1" applyProtection="1">
      <alignment vertical="center"/>
      <protection locked="0"/>
    </xf>
    <xf numFmtId="1" fontId="20" fillId="0" borderId="0" xfId="117" applyNumberFormat="1" applyFont="1" applyFill="1" applyBorder="1" applyProtection="1">
      <alignment/>
      <protection locked="0"/>
    </xf>
    <xf numFmtId="165" fontId="20" fillId="0" borderId="0" xfId="117" applyNumberFormat="1" applyFont="1" applyFill="1" applyBorder="1" applyProtection="1">
      <alignment/>
      <protection locked="0"/>
    </xf>
    <xf numFmtId="1" fontId="21" fillId="0" borderId="0" xfId="117" applyNumberFormat="1" applyFont="1" applyFill="1" applyBorder="1" applyProtection="1">
      <alignment/>
      <protection locked="0"/>
    </xf>
    <xf numFmtId="3" fontId="21" fillId="0" borderId="0" xfId="117" applyNumberFormat="1" applyFont="1" applyFill="1" applyBorder="1" applyProtection="1">
      <alignment/>
      <protection locked="0"/>
    </xf>
    <xf numFmtId="3" fontId="20" fillId="0" borderId="0" xfId="117" applyNumberFormat="1" applyFont="1" applyFill="1" applyBorder="1" applyProtection="1">
      <alignment/>
      <protection locked="0"/>
    </xf>
    <xf numFmtId="0" fontId="6" fillId="0" borderId="25" xfId="115" applyFont="1" applyFill="1" applyBorder="1" applyAlignment="1">
      <alignment horizontal="center" vertical="center"/>
      <protection/>
    </xf>
    <xf numFmtId="0" fontId="24" fillId="0" borderId="0" xfId="122" applyFont="1" applyFill="1">
      <alignment/>
      <protection/>
    </xf>
    <xf numFmtId="0" fontId="26" fillId="0" borderId="0" xfId="122" applyFont="1" applyFill="1" applyBorder="1" applyAlignment="1">
      <alignment horizontal="center"/>
      <protection/>
    </xf>
    <xf numFmtId="0" fontId="26" fillId="0" borderId="0" xfId="122" applyFont="1" applyFill="1">
      <alignment/>
      <protection/>
    </xf>
    <xf numFmtId="0" fontId="28" fillId="0" borderId="0" xfId="122" applyFont="1" applyFill="1" applyAlignment="1">
      <alignment vertical="center"/>
      <protection/>
    </xf>
    <xf numFmtId="1" fontId="29" fillId="0" borderId="0" xfId="122" applyNumberFormat="1" applyFont="1" applyFill="1">
      <alignment/>
      <protection/>
    </xf>
    <xf numFmtId="0" fontId="29" fillId="0" borderId="0" xfId="122" applyFont="1" applyFill="1">
      <alignment/>
      <protection/>
    </xf>
    <xf numFmtId="0" fontId="28" fillId="0" borderId="0" xfId="122" applyFont="1" applyFill="1" applyAlignment="1">
      <alignment vertical="center" wrapText="1"/>
      <protection/>
    </xf>
    <xf numFmtId="0" fontId="29" fillId="0" borderId="0" xfId="122" applyFont="1" applyFill="1" applyAlignment="1">
      <alignment vertical="center"/>
      <protection/>
    </xf>
    <xf numFmtId="0" fontId="29" fillId="0" borderId="0" xfId="122" applyFont="1" applyFill="1" applyAlignment="1">
      <alignment horizontal="center"/>
      <protection/>
    </xf>
    <xf numFmtId="0" fontId="29" fillId="0" borderId="0" xfId="122" applyFont="1" applyFill="1" applyAlignment="1">
      <alignment wrapText="1"/>
      <protection/>
    </xf>
    <xf numFmtId="3" fontId="27" fillId="0" borderId="25" xfId="122" applyNumberFormat="1" applyFont="1" applyFill="1" applyBorder="1" applyAlignment="1">
      <alignment horizontal="center" vertical="center"/>
      <protection/>
    </xf>
    <xf numFmtId="0" fontId="26" fillId="0" borderId="0" xfId="122" applyFont="1" applyFill="1" applyAlignment="1">
      <alignment vertical="center"/>
      <protection/>
    </xf>
    <xf numFmtId="3" fontId="33" fillId="0" borderId="0" xfId="122" applyNumberFormat="1" applyFont="1" applyFill="1" applyAlignment="1">
      <alignment horizontal="center" vertical="center"/>
      <protection/>
    </xf>
    <xf numFmtId="3" fontId="32" fillId="0" borderId="25" xfId="122" applyNumberFormat="1" applyFont="1" applyFill="1" applyBorder="1" applyAlignment="1">
      <alignment horizontal="center" vertical="center" wrapText="1"/>
      <protection/>
    </xf>
    <xf numFmtId="3" fontId="32" fillId="0" borderId="25" xfId="122" applyNumberFormat="1" applyFont="1" applyFill="1" applyBorder="1" applyAlignment="1">
      <alignment horizontal="center" vertical="center"/>
      <protection/>
    </xf>
    <xf numFmtId="3" fontId="29" fillId="0" borderId="0" xfId="122" applyNumberFormat="1" applyFont="1" applyFill="1">
      <alignment/>
      <protection/>
    </xf>
    <xf numFmtId="165" fontId="29" fillId="0" borderId="0" xfId="122" applyNumberFormat="1" applyFont="1" applyFill="1">
      <alignment/>
      <protection/>
    </xf>
    <xf numFmtId="0" fontId="6" fillId="0" borderId="25" xfId="115" applyFont="1" applyFill="1" applyBorder="1" applyAlignment="1">
      <alignment horizontal="center" vertical="center" wrapText="1"/>
      <protection/>
    </xf>
    <xf numFmtId="164" fontId="4" fillId="0" borderId="25" xfId="116" applyNumberFormat="1" applyFont="1" applyFill="1" applyBorder="1" applyAlignment="1">
      <alignment horizontal="center" vertical="center" wrapText="1"/>
      <protection/>
    </xf>
    <xf numFmtId="164" fontId="4" fillId="0" borderId="25" xfId="115" applyNumberFormat="1" applyFont="1" applyFill="1" applyBorder="1" applyAlignment="1">
      <alignment horizontal="center" vertical="center" wrapText="1"/>
      <protection/>
    </xf>
    <xf numFmtId="165" fontId="6" fillId="0" borderId="25" xfId="115" applyNumberFormat="1" applyFont="1" applyFill="1" applyBorder="1" applyAlignment="1">
      <alignment horizontal="center" vertical="center"/>
      <protection/>
    </xf>
    <xf numFmtId="1" fontId="4" fillId="0" borderId="25" xfId="115" applyNumberFormat="1" applyFont="1" applyFill="1" applyBorder="1" applyAlignment="1">
      <alignment horizontal="center" vertical="center" wrapText="1"/>
      <protection/>
    </xf>
    <xf numFmtId="164" fontId="10" fillId="0" borderId="28" xfId="115" applyNumberFormat="1" applyFont="1" applyFill="1" applyBorder="1" applyAlignment="1">
      <alignment horizontal="center" vertical="center" wrapText="1"/>
      <protection/>
    </xf>
    <xf numFmtId="165" fontId="13" fillId="0" borderId="28" xfId="115" applyNumberFormat="1" applyFont="1" applyFill="1" applyBorder="1" applyAlignment="1">
      <alignment horizontal="center" vertical="center"/>
      <protection/>
    </xf>
    <xf numFmtId="0" fontId="6" fillId="0" borderId="25" xfId="115" applyFont="1" applyFill="1" applyBorder="1" applyAlignment="1">
      <alignment horizontal="center" vertical="top" wrapText="1"/>
      <protection/>
    </xf>
    <xf numFmtId="0" fontId="4" fillId="0" borderId="25" xfId="115" applyFont="1" applyFill="1" applyBorder="1" applyAlignment="1">
      <alignment horizontal="left" vertical="center" wrapText="1"/>
      <protection/>
    </xf>
    <xf numFmtId="0" fontId="4" fillId="0" borderId="28" xfId="115" applyFont="1" applyFill="1" applyBorder="1" applyAlignment="1">
      <alignment horizontal="left" vertical="center" wrapText="1"/>
      <protection/>
    </xf>
    <xf numFmtId="0" fontId="10" fillId="0" borderId="25" xfId="115" applyFont="1" applyFill="1" applyBorder="1" applyAlignment="1">
      <alignment horizontal="left" vertical="center" wrapText="1"/>
      <protection/>
    </xf>
    <xf numFmtId="0" fontId="10" fillId="0" borderId="28" xfId="115" applyFont="1" applyFill="1" applyBorder="1" applyAlignment="1">
      <alignment horizontal="left" vertical="center" wrapText="1"/>
      <protection/>
    </xf>
    <xf numFmtId="0" fontId="38" fillId="0" borderId="0" xfId="113" applyFont="1">
      <alignment/>
      <protection/>
    </xf>
    <xf numFmtId="0" fontId="40" fillId="0" borderId="29" xfId="113" applyFont="1" applyBorder="1" applyAlignment="1">
      <alignment horizontal="center" vertical="center" wrapText="1"/>
      <protection/>
    </xf>
    <xf numFmtId="0" fontId="29" fillId="0" borderId="30" xfId="113" applyFont="1" applyBorder="1" applyAlignment="1">
      <alignment horizontal="center" vertical="center" wrapText="1"/>
      <protection/>
    </xf>
    <xf numFmtId="0" fontId="26" fillId="0" borderId="0" xfId="113" applyFont="1" applyBorder="1" applyAlignment="1">
      <alignment horizontal="left" vertical="top" wrapText="1"/>
      <protection/>
    </xf>
    <xf numFmtId="0" fontId="38" fillId="0" borderId="0" xfId="113" applyFont="1" applyFill="1">
      <alignment/>
      <protection/>
    </xf>
    <xf numFmtId="165" fontId="13" fillId="0" borderId="0" xfId="112" applyNumberFormat="1" applyFont="1" applyAlignment="1">
      <alignment wrapText="1"/>
      <protection/>
    </xf>
    <xf numFmtId="0" fontId="26" fillId="0" borderId="0" xfId="113" applyFont="1">
      <alignment/>
      <protection/>
    </xf>
    <xf numFmtId="0" fontId="26" fillId="0" borderId="0" xfId="113" applyFont="1" applyBorder="1">
      <alignment/>
      <protection/>
    </xf>
    <xf numFmtId="0" fontId="38" fillId="0" borderId="0" xfId="113" applyFont="1">
      <alignment/>
      <protection/>
    </xf>
    <xf numFmtId="165" fontId="4" fillId="0" borderId="0" xfId="112" applyNumberFormat="1" applyFont="1" applyAlignment="1">
      <alignment wrapText="1"/>
      <protection/>
    </xf>
    <xf numFmtId="0" fontId="13" fillId="0" borderId="0" xfId="112" applyFont="1">
      <alignment/>
      <protection/>
    </xf>
    <xf numFmtId="164" fontId="28" fillId="0" borderId="31" xfId="113" applyNumberFormat="1" applyFont="1" applyFill="1" applyBorder="1" applyAlignment="1">
      <alignment horizontal="center" vertical="center"/>
      <protection/>
    </xf>
    <xf numFmtId="164" fontId="28" fillId="0" borderId="32" xfId="113" applyNumberFormat="1" applyFont="1" applyBorder="1" applyAlignment="1">
      <alignment horizontal="center" vertical="center"/>
      <protection/>
    </xf>
    <xf numFmtId="164" fontId="34" fillId="0" borderId="33" xfId="113" applyNumberFormat="1" applyFont="1" applyFill="1" applyBorder="1" applyAlignment="1">
      <alignment horizontal="center" vertical="center"/>
      <protection/>
    </xf>
    <xf numFmtId="164" fontId="34" fillId="0" borderId="34" xfId="113" applyNumberFormat="1" applyFont="1" applyBorder="1" applyAlignment="1">
      <alignment horizontal="center" vertical="center"/>
      <protection/>
    </xf>
    <xf numFmtId="164" fontId="28" fillId="0" borderId="35" xfId="113" applyNumberFormat="1" applyFont="1" applyFill="1" applyBorder="1" applyAlignment="1">
      <alignment horizontal="center" vertical="center"/>
      <protection/>
    </xf>
    <xf numFmtId="164" fontId="28" fillId="0" borderId="36" xfId="113" applyNumberFormat="1" applyFont="1" applyFill="1" applyBorder="1" applyAlignment="1">
      <alignment horizontal="center" vertical="center"/>
      <protection/>
    </xf>
    <xf numFmtId="164" fontId="34" fillId="0" borderId="37" xfId="113" applyNumberFormat="1" applyFont="1" applyFill="1" applyBorder="1" applyAlignment="1">
      <alignment horizontal="center" vertical="center"/>
      <protection/>
    </xf>
    <xf numFmtId="164" fontId="34" fillId="0" borderId="38" xfId="113" applyNumberFormat="1" applyFont="1" applyFill="1" applyBorder="1" applyAlignment="1">
      <alignment horizontal="center" vertical="center"/>
      <protection/>
    </xf>
    <xf numFmtId="164" fontId="28" fillId="0" borderId="39" xfId="113" applyNumberFormat="1" applyFont="1" applyFill="1" applyBorder="1" applyAlignment="1">
      <alignment horizontal="center" vertical="center"/>
      <protection/>
    </xf>
    <xf numFmtId="164" fontId="28" fillId="0" borderId="40" xfId="113" applyNumberFormat="1" applyFont="1" applyFill="1" applyBorder="1" applyAlignment="1">
      <alignment horizontal="center" vertical="center"/>
      <protection/>
    </xf>
    <xf numFmtId="164" fontId="34" fillId="0" borderId="34" xfId="113" applyNumberFormat="1" applyFont="1" applyFill="1" applyBorder="1" applyAlignment="1">
      <alignment horizontal="center" vertical="center"/>
      <protection/>
    </xf>
    <xf numFmtId="0" fontId="5" fillId="34" borderId="32" xfId="113" applyFont="1" applyFill="1" applyBorder="1" applyAlignment="1">
      <alignment horizontal="left" vertical="center" wrapText="1"/>
      <protection/>
    </xf>
    <xf numFmtId="0" fontId="42" fillId="0" borderId="34" xfId="113" applyFont="1" applyBorder="1" applyAlignment="1">
      <alignment horizontal="left" vertical="center" wrapText="1"/>
      <protection/>
    </xf>
    <xf numFmtId="0" fontId="5" fillId="0" borderId="36" xfId="113" applyFont="1" applyFill="1" applyBorder="1" applyAlignment="1">
      <alignment horizontal="left" vertical="center" wrapText="1"/>
      <protection/>
    </xf>
    <xf numFmtId="0" fontId="42" fillId="0" borderId="38" xfId="113" applyFont="1" applyFill="1" applyBorder="1" applyAlignment="1">
      <alignment horizontal="left" vertical="center" wrapText="1"/>
      <protection/>
    </xf>
    <xf numFmtId="0" fontId="5" fillId="0" borderId="40" xfId="113" applyFont="1" applyFill="1" applyBorder="1" applyAlignment="1">
      <alignment horizontal="left" vertical="center" wrapText="1"/>
      <protection/>
    </xf>
    <xf numFmtId="0" fontId="42" fillId="0" borderId="34" xfId="113" applyFont="1" applyFill="1" applyBorder="1" applyAlignment="1">
      <alignment horizontal="left" vertical="center" wrapText="1"/>
      <protection/>
    </xf>
    <xf numFmtId="49" fontId="41" fillId="0" borderId="41" xfId="113" applyNumberFormat="1" applyFont="1" applyFill="1" applyBorder="1" applyAlignment="1">
      <alignment horizontal="center" vertical="center" wrapText="1"/>
      <protection/>
    </xf>
    <xf numFmtId="49" fontId="41" fillId="0" borderId="42" xfId="113" applyNumberFormat="1" applyFont="1" applyFill="1" applyBorder="1" applyAlignment="1">
      <alignment horizontal="center" vertical="center" wrapText="1"/>
      <protection/>
    </xf>
    <xf numFmtId="0" fontId="2" fillId="0" borderId="0" xfId="120" applyFont="1" applyAlignment="1">
      <alignment vertical="top"/>
      <protection/>
    </xf>
    <xf numFmtId="0" fontId="42" fillId="0" borderId="0" xfId="113" applyFont="1" applyAlignment="1">
      <alignment vertical="top"/>
      <protection/>
    </xf>
    <xf numFmtId="0" fontId="2" fillId="0" borderId="0" xfId="120" applyFont="1" applyFill="1" applyAlignment="1">
      <alignment vertical="top"/>
      <protection/>
    </xf>
    <xf numFmtId="0" fontId="35" fillId="0" borderId="0" xfId="120" applyFont="1" applyFill="1" applyAlignment="1">
      <alignment horizontal="center" vertical="top" wrapText="1"/>
      <protection/>
    </xf>
    <xf numFmtId="0" fontId="42" fillId="0" borderId="0" xfId="120" applyFont="1" applyFill="1" applyAlignment="1">
      <alignment horizontal="right" vertical="center"/>
      <protection/>
    </xf>
    <xf numFmtId="0" fontId="36" fillId="0" borderId="0" xfId="120" applyFont="1" applyFill="1" applyAlignment="1">
      <alignment horizontal="center" vertical="top" wrapText="1"/>
      <protection/>
    </xf>
    <xf numFmtId="0" fontId="13" fillId="0" borderId="0" xfId="120" applyFont="1" applyAlignment="1">
      <alignment horizontal="center" vertical="center"/>
      <protection/>
    </xf>
    <xf numFmtId="0" fontId="2" fillId="0" borderId="0" xfId="120" applyFont="1" applyAlignment="1">
      <alignment vertical="center"/>
      <protection/>
    </xf>
    <xf numFmtId="3" fontId="2" fillId="0" borderId="0" xfId="120" applyNumberFormat="1" applyFont="1" applyAlignment="1">
      <alignment vertical="center"/>
      <protection/>
    </xf>
    <xf numFmtId="0" fontId="22" fillId="0" borderId="0" xfId="120" applyFont="1" applyAlignment="1">
      <alignment horizontal="center" vertical="center"/>
      <protection/>
    </xf>
    <xf numFmtId="165" fontId="22" fillId="0" borderId="0" xfId="120" applyNumberFormat="1" applyFont="1" applyAlignment="1">
      <alignment horizontal="center" vertical="center"/>
      <protection/>
    </xf>
    <xf numFmtId="164" fontId="2" fillId="0" borderId="0" xfId="120" applyNumberFormat="1" applyFont="1" applyAlignment="1">
      <alignment vertical="center"/>
      <protection/>
    </xf>
    <xf numFmtId="165" fontId="22" fillId="51" borderId="0" xfId="120" applyNumberFormat="1" applyFont="1" applyFill="1" applyAlignment="1">
      <alignment horizontal="center" vertical="center"/>
      <protection/>
    </xf>
    <xf numFmtId="0" fontId="2" fillId="0" borderId="0" xfId="120" applyFont="1">
      <alignment/>
      <protection/>
    </xf>
    <xf numFmtId="0" fontId="31" fillId="0" borderId="0" xfId="122" applyFont="1" applyFill="1" applyAlignment="1">
      <alignment horizontal="center"/>
      <protection/>
    </xf>
    <xf numFmtId="0" fontId="27" fillId="0" borderId="25" xfId="122" applyFont="1" applyFill="1" applyBorder="1" applyAlignment="1">
      <alignment horizontal="center" vertical="center" wrapText="1"/>
      <protection/>
    </xf>
    <xf numFmtId="0" fontId="24" fillId="0" borderId="0" xfId="122" applyFont="1" applyFill="1" applyAlignment="1">
      <alignment vertical="center" wrapText="1"/>
      <protection/>
    </xf>
    <xf numFmtId="0" fontId="28" fillId="0" borderId="0" xfId="122" applyFont="1" applyFill="1" applyAlignment="1">
      <alignment horizontal="center" vertical="top" wrapText="1"/>
      <protection/>
    </xf>
    <xf numFmtId="0" fontId="23" fillId="0" borderId="25" xfId="122" applyFont="1" applyFill="1" applyBorder="1" applyAlignment="1">
      <alignment horizontal="center" vertical="center" wrapText="1"/>
      <protection/>
    </xf>
    <xf numFmtId="0" fontId="23" fillId="0" borderId="26" xfId="122" applyFont="1" applyFill="1" applyBorder="1" applyAlignment="1">
      <alignment horizontal="center" vertical="center" wrapText="1"/>
      <protection/>
    </xf>
    <xf numFmtId="0" fontId="27" fillId="0" borderId="43" xfId="122" applyFont="1" applyFill="1" applyBorder="1" applyAlignment="1">
      <alignment horizontal="center" vertical="center" wrapText="1"/>
      <protection/>
    </xf>
    <xf numFmtId="0" fontId="22" fillId="0" borderId="43" xfId="118" applyFont="1" applyBorder="1" applyAlignment="1">
      <alignment vertical="center" wrapText="1"/>
      <protection/>
    </xf>
    <xf numFmtId="0" fontId="22" fillId="0" borderId="44" xfId="118" applyFont="1" applyBorder="1" applyAlignment="1">
      <alignment vertical="center" wrapText="1"/>
      <protection/>
    </xf>
    <xf numFmtId="3" fontId="32" fillId="0" borderId="45" xfId="122" applyNumberFormat="1" applyFont="1" applyFill="1" applyBorder="1" applyAlignment="1">
      <alignment horizontal="center" vertical="center" wrapText="1"/>
      <protection/>
    </xf>
    <xf numFmtId="3" fontId="32" fillId="0" borderId="45" xfId="122" applyNumberFormat="1" applyFont="1" applyFill="1" applyBorder="1" applyAlignment="1">
      <alignment horizontal="center" vertical="center"/>
      <protection/>
    </xf>
    <xf numFmtId="14" fontId="27" fillId="0" borderId="26" xfId="104" applyNumberFormat="1" applyFont="1" applyBorder="1" applyAlignment="1">
      <alignment horizontal="center" vertical="center" wrapText="1"/>
      <protection/>
    </xf>
    <xf numFmtId="0" fontId="27" fillId="0" borderId="43" xfId="122" applyFont="1" applyFill="1" applyBorder="1" applyAlignment="1">
      <alignment horizontal="center" vertical="center" wrapText="1"/>
      <protection/>
    </xf>
    <xf numFmtId="3" fontId="27" fillId="49" borderId="25" xfId="122" applyNumberFormat="1" applyFont="1" applyFill="1" applyBorder="1" applyAlignment="1">
      <alignment horizontal="center" vertical="center"/>
      <protection/>
    </xf>
    <xf numFmtId="3" fontId="90" fillId="49" borderId="25" xfId="122" applyNumberFormat="1" applyFont="1" applyFill="1" applyBorder="1" applyAlignment="1">
      <alignment horizontal="center" vertical="center"/>
      <protection/>
    </xf>
    <xf numFmtId="3" fontId="90" fillId="49" borderId="24" xfId="122" applyNumberFormat="1" applyFont="1" applyFill="1" applyBorder="1" applyAlignment="1">
      <alignment horizontal="center" vertical="center"/>
      <protection/>
    </xf>
    <xf numFmtId="0" fontId="32" fillId="0" borderId="43" xfId="122" applyFont="1" applyFill="1" applyBorder="1" applyAlignment="1">
      <alignment horizontal="left" vertical="center" wrapText="1"/>
      <protection/>
    </xf>
    <xf numFmtId="3" fontId="44" fillId="0" borderId="25" xfId="104" applyNumberFormat="1" applyFont="1" applyBorder="1" applyAlignment="1">
      <alignment horizontal="center" vertical="center" wrapText="1"/>
      <protection/>
    </xf>
    <xf numFmtId="3" fontId="91" fillId="49" borderId="24" xfId="122" applyNumberFormat="1" applyFont="1" applyFill="1" applyBorder="1" applyAlignment="1">
      <alignment horizontal="center" vertical="center"/>
      <protection/>
    </xf>
    <xf numFmtId="0" fontId="32" fillId="0" borderId="44" xfId="122" applyFont="1" applyFill="1" applyBorder="1" applyAlignment="1">
      <alignment horizontal="left" vertical="center" wrapText="1"/>
      <protection/>
    </xf>
    <xf numFmtId="3" fontId="91" fillId="49" borderId="46" xfId="122" applyNumberFormat="1" applyFont="1" applyFill="1" applyBorder="1" applyAlignment="1">
      <alignment horizontal="center" vertical="center"/>
      <protection/>
    </xf>
    <xf numFmtId="0" fontId="5" fillId="49" borderId="0" xfId="120" applyFont="1" applyFill="1" applyAlignment="1">
      <alignment horizontal="center" vertical="center"/>
      <protection/>
    </xf>
    <xf numFmtId="1" fontId="6" fillId="0" borderId="28" xfId="115" applyNumberFormat="1" applyFont="1" applyFill="1" applyBorder="1" applyAlignment="1">
      <alignment horizontal="center" vertical="center"/>
      <protection/>
    </xf>
    <xf numFmtId="0" fontId="4" fillId="49" borderId="28" xfId="115" applyFont="1" applyFill="1" applyBorder="1" applyAlignment="1">
      <alignment horizontal="left" vertical="center" wrapText="1"/>
      <protection/>
    </xf>
    <xf numFmtId="3" fontId="4" fillId="0" borderId="28" xfId="115" applyNumberFormat="1" applyFont="1" applyFill="1" applyBorder="1" applyAlignment="1">
      <alignment horizontal="center" vertical="center" wrapText="1"/>
      <protection/>
    </xf>
    <xf numFmtId="0" fontId="4" fillId="49" borderId="25" xfId="115" applyFont="1" applyFill="1" applyBorder="1" applyAlignment="1">
      <alignment horizontal="left" vertical="center" wrapText="1"/>
      <protection/>
    </xf>
    <xf numFmtId="164" fontId="6" fillId="49" borderId="25" xfId="115" applyNumberFormat="1" applyFont="1" applyFill="1" applyBorder="1" applyAlignment="1">
      <alignment horizontal="center" vertical="center"/>
      <protection/>
    </xf>
    <xf numFmtId="164" fontId="4" fillId="49" borderId="25" xfId="115" applyNumberFormat="1" applyFont="1" applyFill="1" applyBorder="1" applyAlignment="1">
      <alignment horizontal="center" vertical="center" wrapText="1"/>
      <protection/>
    </xf>
    <xf numFmtId="0" fontId="6" fillId="49" borderId="25" xfId="115" applyFont="1" applyFill="1" applyBorder="1" applyAlignment="1">
      <alignment horizontal="center" vertical="center"/>
      <protection/>
    </xf>
    <xf numFmtId="0" fontId="92" fillId="49" borderId="25" xfId="105" applyFont="1" applyFill="1" applyBorder="1" applyAlignment="1">
      <alignment horizontal="left" vertical="center" wrapText="1"/>
      <protection/>
    </xf>
    <xf numFmtId="49" fontId="6" fillId="49" borderId="25" xfId="115" applyNumberFormat="1" applyFont="1" applyFill="1" applyBorder="1" applyAlignment="1">
      <alignment horizontal="center" vertical="center"/>
      <protection/>
    </xf>
    <xf numFmtId="1" fontId="2" fillId="49" borderId="25" xfId="117" applyNumberFormat="1" applyFont="1" applyFill="1" applyBorder="1" applyAlignment="1" applyProtection="1">
      <alignment horizontal="center"/>
      <protection/>
    </xf>
    <xf numFmtId="1" fontId="2" fillId="49" borderId="0" xfId="117" applyNumberFormat="1" applyFont="1" applyFill="1" applyBorder="1" applyAlignment="1" applyProtection="1">
      <alignment horizontal="center"/>
      <protection/>
    </xf>
    <xf numFmtId="1" fontId="2" fillId="49" borderId="0" xfId="117" applyNumberFormat="1" applyFont="1" applyFill="1" applyProtection="1">
      <alignment/>
      <protection locked="0"/>
    </xf>
    <xf numFmtId="0" fontId="93" fillId="0" borderId="25" xfId="120" applyFont="1" applyBorder="1" applyAlignment="1">
      <alignment horizontal="center" vertical="center" wrapText="1"/>
      <protection/>
    </xf>
    <xf numFmtId="0" fontId="93" fillId="0" borderId="25" xfId="120" applyFont="1" applyFill="1" applyBorder="1" applyAlignment="1">
      <alignment horizontal="center" vertical="center" wrapText="1"/>
      <protection/>
    </xf>
    <xf numFmtId="0" fontId="94" fillId="0" borderId="25" xfId="120" applyFont="1" applyFill="1" applyBorder="1" applyAlignment="1">
      <alignment horizontal="center" vertical="center" wrapText="1"/>
      <protection/>
    </xf>
    <xf numFmtId="0" fontId="94" fillId="0" borderId="25" xfId="120" applyFont="1" applyBorder="1" applyAlignment="1">
      <alignment horizontal="center" vertical="center" wrapText="1"/>
      <protection/>
    </xf>
    <xf numFmtId="0" fontId="94" fillId="0" borderId="25" xfId="120" applyNumberFormat="1" applyFont="1" applyBorder="1" applyAlignment="1">
      <alignment horizontal="center" vertical="center" wrapText="1"/>
      <protection/>
    </xf>
    <xf numFmtId="0" fontId="93" fillId="49" borderId="25" xfId="117" applyNumberFormat="1" applyFont="1" applyFill="1" applyBorder="1" applyAlignment="1" applyProtection="1">
      <alignment horizontal="left" vertical="center"/>
      <protection locked="0"/>
    </xf>
    <xf numFmtId="3" fontId="93" fillId="49" borderId="25" xfId="113" applyNumberFormat="1" applyFont="1" applyFill="1" applyBorder="1" applyAlignment="1">
      <alignment horizontal="center" vertical="center"/>
      <protection/>
    </xf>
    <xf numFmtId="1" fontId="93" fillId="49" borderId="25" xfId="113" applyNumberFormat="1" applyFont="1" applyFill="1" applyBorder="1" applyAlignment="1">
      <alignment horizontal="center" vertical="center"/>
      <protection/>
    </xf>
    <xf numFmtId="1" fontId="94" fillId="49" borderId="25" xfId="117" applyNumberFormat="1" applyFont="1" applyFill="1" applyBorder="1" applyProtection="1">
      <alignment/>
      <protection locked="0"/>
    </xf>
    <xf numFmtId="0" fontId="94" fillId="0" borderId="25" xfId="120" applyFont="1" applyBorder="1" applyAlignment="1">
      <alignment horizontal="center"/>
      <protection/>
    </xf>
    <xf numFmtId="1" fontId="94" fillId="49" borderId="25" xfId="113" applyNumberFormat="1" applyFont="1" applyFill="1" applyBorder="1" applyAlignment="1">
      <alignment horizontal="center" vertical="center"/>
      <protection/>
    </xf>
    <xf numFmtId="3" fontId="94" fillId="49" borderId="25" xfId="113" applyNumberFormat="1" applyFont="1" applyFill="1" applyBorder="1" applyAlignment="1">
      <alignment horizontal="center" vertical="center"/>
      <protection/>
    </xf>
    <xf numFmtId="1" fontId="94" fillId="49" borderId="25" xfId="117" applyNumberFormat="1" applyFont="1" applyFill="1" applyBorder="1" applyAlignment="1" applyProtection="1">
      <alignment vertical="center"/>
      <protection locked="0"/>
    </xf>
    <xf numFmtId="1" fontId="27" fillId="0" borderId="26" xfId="122" applyNumberFormat="1" applyFont="1" applyFill="1" applyBorder="1" applyAlignment="1">
      <alignment horizontal="center" vertical="center" wrapText="1"/>
      <protection/>
    </xf>
    <xf numFmtId="1" fontId="32" fillId="0" borderId="26" xfId="122" applyNumberFormat="1" applyFont="1" applyFill="1" applyBorder="1" applyAlignment="1">
      <alignment horizontal="center" vertical="center" wrapText="1"/>
      <protection/>
    </xf>
    <xf numFmtId="1" fontId="32" fillId="0" borderId="47" xfId="122" applyNumberFormat="1" applyFont="1" applyFill="1" applyBorder="1" applyAlignment="1">
      <alignment horizontal="center" vertical="center" wrapText="1"/>
      <protection/>
    </xf>
    <xf numFmtId="3" fontId="27" fillId="0" borderId="26" xfId="122" applyNumberFormat="1" applyFont="1" applyFill="1" applyBorder="1" applyAlignment="1">
      <alignment horizontal="center" vertical="center"/>
      <protection/>
    </xf>
    <xf numFmtId="1" fontId="6" fillId="0" borderId="25" xfId="115" applyNumberFormat="1" applyFont="1" applyFill="1" applyBorder="1" applyAlignment="1">
      <alignment horizontal="center" vertical="center"/>
      <protection/>
    </xf>
    <xf numFmtId="1" fontId="4" fillId="0" borderId="28" xfId="115" applyNumberFormat="1" applyFont="1" applyFill="1" applyBorder="1" applyAlignment="1">
      <alignment horizontal="center" vertical="center" wrapText="1"/>
      <protection/>
    </xf>
    <xf numFmtId="1" fontId="4" fillId="49" borderId="25" xfId="115" applyNumberFormat="1" applyFont="1" applyFill="1" applyBorder="1" applyAlignment="1">
      <alignment horizontal="center" vertical="center" wrapText="1"/>
      <protection/>
    </xf>
    <xf numFmtId="1" fontId="4" fillId="49" borderId="25" xfId="116" applyNumberFormat="1" applyFont="1" applyFill="1" applyBorder="1" applyAlignment="1">
      <alignment horizontal="center" vertical="center" wrapText="1"/>
      <protection/>
    </xf>
    <xf numFmtId="165" fontId="6" fillId="49" borderId="25" xfId="115" applyNumberFormat="1" applyFont="1" applyFill="1" applyBorder="1" applyAlignment="1">
      <alignment horizontal="center" vertical="center"/>
      <protection/>
    </xf>
    <xf numFmtId="1" fontId="6" fillId="49" borderId="25" xfId="115" applyNumberFormat="1" applyFont="1" applyFill="1" applyBorder="1" applyAlignment="1">
      <alignment horizontal="center" vertical="center"/>
      <protection/>
    </xf>
    <xf numFmtId="1" fontId="4" fillId="0" borderId="28" xfId="116" applyNumberFormat="1" applyFont="1" applyFill="1" applyBorder="1" applyAlignment="1">
      <alignment horizontal="center" vertical="center" wrapText="1"/>
      <protection/>
    </xf>
    <xf numFmtId="3" fontId="13" fillId="0" borderId="28" xfId="115" applyNumberFormat="1" applyFont="1" applyFill="1" applyBorder="1" applyAlignment="1">
      <alignment horizontal="center" vertical="center"/>
      <protection/>
    </xf>
    <xf numFmtId="1" fontId="4" fillId="49" borderId="28" xfId="115" applyNumberFormat="1" applyFont="1" applyFill="1" applyBorder="1" applyAlignment="1">
      <alignment horizontal="center" vertical="center" wrapText="1"/>
      <protection/>
    </xf>
    <xf numFmtId="165" fontId="13" fillId="49" borderId="28" xfId="115" applyNumberFormat="1" applyFont="1" applyFill="1" applyBorder="1" applyAlignment="1">
      <alignment horizontal="center" vertical="center"/>
      <protection/>
    </xf>
    <xf numFmtId="1" fontId="13" fillId="49" borderId="28" xfId="115" applyNumberFormat="1" applyFont="1" applyFill="1" applyBorder="1" applyAlignment="1">
      <alignment horizontal="center" vertical="center"/>
      <protection/>
    </xf>
    <xf numFmtId="1" fontId="4" fillId="49" borderId="28" xfId="116" applyNumberFormat="1" applyFont="1" applyFill="1" applyBorder="1" applyAlignment="1">
      <alignment horizontal="center" vertical="center" wrapText="1"/>
      <protection/>
    </xf>
    <xf numFmtId="1" fontId="6" fillId="49" borderId="28" xfId="115" applyNumberFormat="1" applyFont="1" applyFill="1" applyBorder="1" applyAlignment="1">
      <alignment horizontal="center" vertical="center"/>
      <protection/>
    </xf>
    <xf numFmtId="1" fontId="4" fillId="0" borderId="25" xfId="116" applyNumberFormat="1" applyFont="1" applyFill="1" applyBorder="1" applyAlignment="1">
      <alignment horizontal="center" vertical="center" wrapText="1"/>
      <protection/>
    </xf>
    <xf numFmtId="1" fontId="92" fillId="0" borderId="25" xfId="115" applyNumberFormat="1" applyFont="1" applyFill="1" applyBorder="1" applyAlignment="1">
      <alignment horizontal="center" vertical="center" wrapText="1"/>
      <protection/>
    </xf>
    <xf numFmtId="3" fontId="4" fillId="0" borderId="25" xfId="116" applyNumberFormat="1" applyFont="1" applyFill="1" applyBorder="1" applyAlignment="1">
      <alignment horizontal="center" vertical="center" wrapText="1"/>
      <protection/>
    </xf>
    <xf numFmtId="3" fontId="4" fillId="0" borderId="25" xfId="115" applyNumberFormat="1" applyFont="1" applyFill="1" applyBorder="1" applyAlignment="1">
      <alignment horizontal="center" vertical="center" wrapText="1"/>
      <protection/>
    </xf>
    <xf numFmtId="3" fontId="4" fillId="49" borderId="25" xfId="115" applyNumberFormat="1" applyFont="1" applyFill="1" applyBorder="1" applyAlignment="1">
      <alignment horizontal="center" vertical="center" wrapText="1"/>
      <protection/>
    </xf>
    <xf numFmtId="1" fontId="4" fillId="0" borderId="25" xfId="117" applyNumberFormat="1" applyFont="1" applyFill="1" applyBorder="1" applyAlignment="1" applyProtection="1">
      <alignment horizontal="left" vertical="center"/>
      <protection locked="0"/>
    </xf>
    <xf numFmtId="1" fontId="13" fillId="0" borderId="25" xfId="117" applyNumberFormat="1" applyFont="1" applyFill="1" applyBorder="1" applyAlignment="1" applyProtection="1">
      <alignment horizontal="left"/>
      <protection locked="0"/>
    </xf>
    <xf numFmtId="1" fontId="13" fillId="0" borderId="25" xfId="117" applyNumberFormat="1" applyFont="1" applyFill="1" applyBorder="1" applyAlignment="1" applyProtection="1">
      <alignment horizontal="left" vertical="center"/>
      <protection locked="0"/>
    </xf>
    <xf numFmtId="0" fontId="23" fillId="0" borderId="0" xfId="113" applyFont="1" applyAlignment="1">
      <alignment horizontal="center" vertical="center" wrapText="1"/>
      <protection/>
    </xf>
    <xf numFmtId="0" fontId="39" fillId="0" borderId="48" xfId="121" applyFont="1" applyFill="1" applyBorder="1" applyAlignment="1">
      <alignment horizontal="center" wrapText="1"/>
      <protection/>
    </xf>
    <xf numFmtId="0" fontId="24" fillId="0" borderId="49" xfId="113" applyFont="1" applyFill="1" applyBorder="1" applyAlignment="1">
      <alignment horizontal="center" vertical="center" wrapText="1"/>
      <protection/>
    </xf>
    <xf numFmtId="0" fontId="24" fillId="0" borderId="50" xfId="113" applyFont="1" applyFill="1" applyBorder="1" applyAlignment="1">
      <alignment horizontal="center" vertical="center" wrapText="1"/>
      <protection/>
    </xf>
    <xf numFmtId="0" fontId="53" fillId="0" borderId="0" xfId="120" applyFont="1" applyFill="1" applyAlignment="1">
      <alignment horizontal="center" vertical="top" wrapText="1"/>
      <protection/>
    </xf>
    <xf numFmtId="0" fontId="93" fillId="0" borderId="25" xfId="120" applyFont="1" applyFill="1" applyBorder="1" applyAlignment="1">
      <alignment horizontal="center" vertical="top" wrapText="1"/>
      <protection/>
    </xf>
    <xf numFmtId="0" fontId="93" fillId="0" borderId="25" xfId="120" applyFont="1" applyBorder="1" applyAlignment="1">
      <alignment horizontal="center" vertical="center" wrapText="1"/>
      <protection/>
    </xf>
    <xf numFmtId="0" fontId="23" fillId="0" borderId="0" xfId="122" applyFont="1" applyFill="1" applyAlignment="1">
      <alignment horizontal="center" wrapText="1"/>
      <protection/>
    </xf>
    <xf numFmtId="0" fontId="25" fillId="0" borderId="0" xfId="122" applyFont="1" applyFill="1" applyAlignment="1">
      <alignment horizontal="center"/>
      <protection/>
    </xf>
    <xf numFmtId="0" fontId="26" fillId="0" borderId="51" xfId="122" applyFont="1" applyFill="1" applyBorder="1" applyAlignment="1">
      <alignment horizontal="center"/>
      <protection/>
    </xf>
    <xf numFmtId="0" fontId="26" fillId="0" borderId="52" xfId="122" applyFont="1" applyFill="1" applyBorder="1" applyAlignment="1">
      <alignment horizontal="center"/>
      <protection/>
    </xf>
    <xf numFmtId="2" fontId="27" fillId="0" borderId="53" xfId="122" applyNumberFormat="1" applyFont="1" applyFill="1" applyBorder="1" applyAlignment="1">
      <alignment horizontal="center" vertical="center" wrapText="1"/>
      <protection/>
    </xf>
    <xf numFmtId="2" fontId="27" fillId="0" borderId="25" xfId="122" applyNumberFormat="1" applyFont="1" applyFill="1" applyBorder="1" applyAlignment="1">
      <alignment horizontal="center" vertical="center" wrapText="1"/>
      <protection/>
    </xf>
    <xf numFmtId="0" fontId="27" fillId="0" borderId="53" xfId="122" applyFont="1" applyFill="1" applyBorder="1" applyAlignment="1">
      <alignment horizontal="center" vertical="center" wrapText="1"/>
      <protection/>
    </xf>
    <xf numFmtId="0" fontId="27" fillId="0" borderId="25" xfId="122" applyFont="1" applyFill="1" applyBorder="1" applyAlignment="1">
      <alignment horizontal="center" vertical="center" wrapText="1"/>
      <protection/>
    </xf>
    <xf numFmtId="14" fontId="27" fillId="0" borderId="53" xfId="104" applyNumberFormat="1" applyFont="1" applyBorder="1" applyAlignment="1">
      <alignment horizontal="center" vertical="center" wrapText="1"/>
      <protection/>
    </xf>
    <xf numFmtId="14" fontId="27" fillId="0" borderId="54" xfId="104" applyNumberFormat="1" applyFont="1" applyBorder="1" applyAlignment="1">
      <alignment horizontal="center" vertical="center" wrapText="1"/>
      <protection/>
    </xf>
    <xf numFmtId="0" fontId="30" fillId="0" borderId="0" xfId="122" applyFont="1" applyFill="1" applyAlignment="1">
      <alignment horizontal="center" wrapText="1"/>
      <protection/>
    </xf>
    <xf numFmtId="0" fontId="25" fillId="0" borderId="0" xfId="122" applyFont="1" applyFill="1" applyAlignment="1">
      <alignment horizontal="center" wrapText="1"/>
      <protection/>
    </xf>
    <xf numFmtId="0" fontId="26" fillId="0" borderId="55" xfId="122" applyFont="1" applyFill="1" applyBorder="1" applyAlignment="1">
      <alignment horizontal="center"/>
      <protection/>
    </xf>
    <xf numFmtId="0" fontId="26" fillId="0" borderId="43" xfId="122" applyFont="1" applyFill="1" applyBorder="1" applyAlignment="1">
      <alignment horizontal="center"/>
      <protection/>
    </xf>
    <xf numFmtId="6" fontId="23" fillId="0" borderId="53" xfId="122" applyNumberFormat="1" applyFont="1" applyFill="1" applyBorder="1" applyAlignment="1">
      <alignment horizontal="center" vertical="center" wrapText="1"/>
      <protection/>
    </xf>
    <xf numFmtId="0" fontId="23" fillId="0" borderId="25" xfId="122" applyFont="1" applyFill="1" applyBorder="1" applyAlignment="1">
      <alignment horizontal="center" vertical="center" wrapText="1"/>
      <protection/>
    </xf>
    <xf numFmtId="0" fontId="23" fillId="0" borderId="53" xfId="122" applyFont="1" applyFill="1" applyBorder="1" applyAlignment="1">
      <alignment horizontal="center" vertical="center" wrapText="1"/>
      <protection/>
    </xf>
    <xf numFmtId="0" fontId="23" fillId="0" borderId="54" xfId="122" applyFont="1" applyFill="1" applyBorder="1" applyAlignment="1">
      <alignment horizontal="center" vertical="center" wrapText="1"/>
      <protection/>
    </xf>
    <xf numFmtId="0" fontId="6" fillId="0" borderId="22" xfId="115" applyFont="1" applyFill="1" applyBorder="1" applyAlignment="1">
      <alignment horizontal="center" vertical="center"/>
      <protection/>
    </xf>
    <xf numFmtId="0" fontId="6" fillId="0" borderId="56" xfId="115" applyFont="1" applyFill="1" applyBorder="1" applyAlignment="1">
      <alignment horizontal="center" vertical="center"/>
      <protection/>
    </xf>
    <xf numFmtId="0" fontId="10" fillId="0" borderId="57" xfId="114" applyFont="1" applyFill="1" applyBorder="1" applyAlignment="1">
      <alignment horizontal="left" vertical="center" wrapText="1"/>
      <protection/>
    </xf>
    <xf numFmtId="165" fontId="6" fillId="0" borderId="24" xfId="115" applyNumberFormat="1" applyFont="1" applyFill="1" applyBorder="1" applyAlignment="1">
      <alignment horizontal="center" vertical="center"/>
      <protection/>
    </xf>
    <xf numFmtId="165" fontId="6" fillId="0" borderId="27" xfId="115" applyNumberFormat="1" applyFont="1" applyFill="1" applyBorder="1" applyAlignment="1">
      <alignment horizontal="center" vertical="center"/>
      <protection/>
    </xf>
    <xf numFmtId="0" fontId="37" fillId="0" borderId="57" xfId="115" applyFont="1" applyFill="1" applyBorder="1" applyAlignment="1">
      <alignment horizontal="center" vertical="center" wrapText="1"/>
      <protection/>
    </xf>
    <xf numFmtId="0" fontId="37" fillId="0" borderId="18" xfId="115" applyFont="1" applyFill="1" applyBorder="1" applyAlignment="1">
      <alignment horizontal="center" vertical="center" wrapText="1"/>
      <protection/>
    </xf>
    <xf numFmtId="0" fontId="4" fillId="0" borderId="25" xfId="115" applyFont="1" applyFill="1" applyBorder="1" applyAlignment="1">
      <alignment horizontal="center" vertical="center" wrapText="1"/>
      <protection/>
    </xf>
    <xf numFmtId="6" fontId="4" fillId="0" borderId="25" xfId="115" applyNumberFormat="1" applyFont="1" applyFill="1" applyBorder="1" applyAlignment="1">
      <alignment horizontal="center" vertical="center" wrapText="1"/>
      <protection/>
    </xf>
    <xf numFmtId="0" fontId="6" fillId="0" borderId="24" xfId="115" applyFont="1" applyFill="1" applyBorder="1" applyAlignment="1">
      <alignment horizontal="center" vertical="center"/>
      <protection/>
    </xf>
    <xf numFmtId="0" fontId="6" fillId="0" borderId="27" xfId="115" applyFont="1" applyFill="1" applyBorder="1" applyAlignment="1">
      <alignment horizontal="center" vertical="center"/>
      <protection/>
    </xf>
    <xf numFmtId="0" fontId="36" fillId="0" borderId="0" xfId="116" applyFont="1" applyAlignment="1">
      <alignment horizontal="center"/>
      <protection/>
    </xf>
    <xf numFmtId="0" fontId="36" fillId="0" borderId="18" xfId="115" applyFont="1" applyFill="1" applyBorder="1" applyAlignment="1">
      <alignment horizontal="center" vertical="top" wrapText="1"/>
      <protection/>
    </xf>
    <xf numFmtId="0" fontId="6" fillId="0" borderId="25" xfId="115" applyFont="1" applyFill="1" applyBorder="1" applyAlignment="1">
      <alignment horizontal="center" vertical="center"/>
      <protection/>
    </xf>
    <xf numFmtId="1" fontId="2" fillId="0" borderId="58" xfId="117" applyNumberFormat="1" applyFont="1" applyFill="1" applyBorder="1" applyAlignment="1" applyProtection="1">
      <alignment horizontal="center" vertical="center"/>
      <protection locked="0"/>
    </xf>
    <xf numFmtId="1" fontId="2" fillId="0" borderId="28" xfId="117" applyNumberFormat="1" applyFont="1" applyFill="1" applyBorder="1" applyAlignment="1" applyProtection="1">
      <alignment horizontal="center" vertical="center"/>
      <protection locked="0"/>
    </xf>
    <xf numFmtId="1" fontId="12" fillId="0" borderId="25" xfId="117" applyNumberFormat="1" applyFont="1" applyFill="1" applyBorder="1" applyAlignment="1" applyProtection="1">
      <alignment horizontal="center" vertical="center" wrapText="1"/>
      <protection/>
    </xf>
    <xf numFmtId="1" fontId="15" fillId="0" borderId="25" xfId="117" applyNumberFormat="1" applyFont="1" applyFill="1" applyBorder="1" applyAlignment="1" applyProtection="1">
      <alignment horizontal="center" vertical="center" wrapText="1"/>
      <protection/>
    </xf>
    <xf numFmtId="1" fontId="15" fillId="0" borderId="58" xfId="117" applyNumberFormat="1" applyFont="1" applyFill="1" applyBorder="1" applyAlignment="1" applyProtection="1">
      <alignment horizontal="center" vertical="center" wrapText="1"/>
      <protection/>
    </xf>
    <xf numFmtId="1" fontId="15" fillId="0" borderId="28" xfId="117" applyNumberFormat="1" applyFont="1" applyFill="1" applyBorder="1" applyAlignment="1" applyProtection="1">
      <alignment horizontal="center" vertical="center" wrapText="1"/>
      <protection/>
    </xf>
    <xf numFmtId="1" fontId="16" fillId="0" borderId="25" xfId="117" applyNumberFormat="1" applyFont="1" applyFill="1" applyBorder="1" applyAlignment="1" applyProtection="1">
      <alignment horizontal="center" vertical="center" wrapText="1"/>
      <protection/>
    </xf>
    <xf numFmtId="1" fontId="12" fillId="0" borderId="58" xfId="117" applyNumberFormat="1" applyFont="1" applyFill="1" applyBorder="1" applyAlignment="1" applyProtection="1">
      <alignment horizontal="center" vertical="center" wrapText="1"/>
      <protection/>
    </xf>
    <xf numFmtId="1" fontId="12" fillId="0" borderId="28" xfId="117" applyNumberFormat="1" applyFont="1" applyFill="1" applyBorder="1" applyAlignment="1" applyProtection="1">
      <alignment horizontal="center" vertical="center" wrapText="1"/>
      <protection/>
    </xf>
    <xf numFmtId="1" fontId="12" fillId="0" borderId="24" xfId="117" applyNumberFormat="1" applyFont="1" applyFill="1" applyBorder="1" applyAlignment="1" applyProtection="1">
      <alignment horizontal="center" vertical="center" wrapText="1"/>
      <protection/>
    </xf>
    <xf numFmtId="1" fontId="12" fillId="0" borderId="27" xfId="117" applyNumberFormat="1" applyFont="1" applyFill="1" applyBorder="1" applyAlignment="1" applyProtection="1">
      <alignment horizontal="center" vertical="center" wrapText="1"/>
      <protection/>
    </xf>
    <xf numFmtId="1" fontId="16" fillId="0" borderId="24" xfId="117" applyNumberFormat="1" applyFont="1" applyFill="1" applyBorder="1" applyAlignment="1" applyProtection="1">
      <alignment horizontal="center" vertical="center" wrapText="1"/>
      <protection/>
    </xf>
    <xf numFmtId="1" fontId="16" fillId="0" borderId="27" xfId="117" applyNumberFormat="1" applyFont="1" applyFill="1" applyBorder="1" applyAlignment="1" applyProtection="1">
      <alignment horizontal="center" vertical="center" wrapText="1"/>
      <protection/>
    </xf>
    <xf numFmtId="1" fontId="13" fillId="0" borderId="59" xfId="117" applyNumberFormat="1" applyFont="1" applyFill="1" applyBorder="1" applyAlignment="1" applyProtection="1">
      <alignment horizontal="center" vertical="center" wrapText="1"/>
      <protection/>
    </xf>
    <xf numFmtId="1" fontId="13" fillId="0" borderId="57" xfId="117" applyNumberFormat="1" applyFont="1" applyFill="1" applyBorder="1" applyAlignment="1" applyProtection="1">
      <alignment horizontal="center" vertical="center" wrapText="1"/>
      <protection/>
    </xf>
    <xf numFmtId="1" fontId="13" fillId="0" borderId="60" xfId="117" applyNumberFormat="1" applyFont="1" applyFill="1" applyBorder="1" applyAlignment="1" applyProtection="1">
      <alignment horizontal="center" vertical="center" wrapText="1"/>
      <protection/>
    </xf>
    <xf numFmtId="1" fontId="13" fillId="0" borderId="21" xfId="117" applyNumberFormat="1" applyFont="1" applyFill="1" applyBorder="1" applyAlignment="1" applyProtection="1">
      <alignment horizontal="center" vertical="center" wrapText="1"/>
      <protection/>
    </xf>
    <xf numFmtId="1" fontId="13" fillId="0" borderId="0" xfId="117" applyNumberFormat="1" applyFont="1" applyFill="1" applyBorder="1" applyAlignment="1" applyProtection="1">
      <alignment horizontal="center" vertical="center" wrapText="1"/>
      <protection/>
    </xf>
    <xf numFmtId="1" fontId="13" fillId="0" borderId="61" xfId="117" applyNumberFormat="1" applyFont="1" applyFill="1" applyBorder="1" applyAlignment="1" applyProtection="1">
      <alignment horizontal="center" vertical="center" wrapText="1"/>
      <protection/>
    </xf>
    <xf numFmtId="1" fontId="13" fillId="0" borderId="22" xfId="117" applyNumberFormat="1" applyFont="1" applyFill="1" applyBorder="1" applyAlignment="1" applyProtection="1">
      <alignment horizontal="center" vertical="center" wrapText="1"/>
      <protection/>
    </xf>
    <xf numFmtId="1" fontId="13" fillId="0" borderId="18" xfId="117" applyNumberFormat="1" applyFont="1" applyFill="1" applyBorder="1" applyAlignment="1" applyProtection="1">
      <alignment horizontal="center" vertical="center" wrapText="1"/>
      <protection/>
    </xf>
    <xf numFmtId="1" fontId="13" fillId="0" borderId="56" xfId="117" applyNumberFormat="1" applyFont="1" applyFill="1" applyBorder="1" applyAlignment="1" applyProtection="1">
      <alignment horizontal="center" vertical="center" wrapText="1"/>
      <protection/>
    </xf>
    <xf numFmtId="1" fontId="13" fillId="0" borderId="25" xfId="117" applyNumberFormat="1" applyFont="1" applyFill="1" applyBorder="1" applyAlignment="1" applyProtection="1">
      <alignment horizontal="center" vertical="center" wrapText="1"/>
      <protection/>
    </xf>
    <xf numFmtId="1" fontId="13" fillId="0" borderId="27" xfId="117" applyNumberFormat="1" applyFont="1" applyFill="1" applyBorder="1" applyAlignment="1" applyProtection="1">
      <alignment horizontal="center" vertical="center" wrapText="1"/>
      <protection/>
    </xf>
    <xf numFmtId="1" fontId="13" fillId="0" borderId="21" xfId="117" applyNumberFormat="1" applyFont="1" applyFill="1" applyBorder="1" applyAlignment="1" applyProtection="1">
      <alignment horizontal="center" vertical="center" wrapText="1"/>
      <protection locked="0"/>
    </xf>
    <xf numFmtId="1" fontId="13" fillId="0" borderId="61" xfId="117" applyNumberFormat="1" applyFont="1" applyFill="1" applyBorder="1" applyAlignment="1" applyProtection="1">
      <alignment horizontal="center" vertical="center" wrapText="1"/>
      <protection locked="0"/>
    </xf>
    <xf numFmtId="1" fontId="13" fillId="0" borderId="22" xfId="117" applyNumberFormat="1" applyFont="1" applyFill="1" applyBorder="1" applyAlignment="1" applyProtection="1">
      <alignment horizontal="center" vertical="center" wrapText="1"/>
      <protection locked="0"/>
    </xf>
    <xf numFmtId="1" fontId="13" fillId="0" borderId="56" xfId="117" applyNumberFormat="1" applyFont="1" applyFill="1" applyBorder="1" applyAlignment="1" applyProtection="1">
      <alignment horizontal="center" vertical="center" wrapText="1"/>
      <protection locked="0"/>
    </xf>
    <xf numFmtId="1" fontId="13" fillId="0" borderId="25" xfId="117" applyNumberFormat="1" applyFont="1" applyFill="1" applyBorder="1" applyAlignment="1" applyProtection="1">
      <alignment horizontal="center" vertical="center" wrapText="1"/>
      <protection locked="0"/>
    </xf>
    <xf numFmtId="1" fontId="14" fillId="0" borderId="59" xfId="117" applyNumberFormat="1" applyFont="1" applyFill="1" applyBorder="1" applyAlignment="1" applyProtection="1">
      <alignment horizontal="center" vertical="center" wrapText="1"/>
      <protection/>
    </xf>
    <xf numFmtId="1" fontId="14" fillId="0" borderId="57" xfId="117" applyNumberFormat="1" applyFont="1" applyFill="1" applyBorder="1" applyAlignment="1" applyProtection="1">
      <alignment horizontal="center" vertical="center" wrapText="1"/>
      <protection/>
    </xf>
    <xf numFmtId="1" fontId="14" fillId="0" borderId="60" xfId="117" applyNumberFormat="1" applyFont="1" applyFill="1" applyBorder="1" applyAlignment="1" applyProtection="1">
      <alignment horizontal="center" vertical="center" wrapText="1"/>
      <protection/>
    </xf>
    <xf numFmtId="1" fontId="14" fillId="0" borderId="21" xfId="117" applyNumberFormat="1" applyFont="1" applyFill="1" applyBorder="1" applyAlignment="1" applyProtection="1">
      <alignment horizontal="center" vertical="center" wrapText="1"/>
      <protection/>
    </xf>
    <xf numFmtId="1" fontId="14" fillId="0" borderId="0" xfId="117" applyNumberFormat="1" applyFont="1" applyFill="1" applyBorder="1" applyAlignment="1" applyProtection="1">
      <alignment horizontal="center" vertical="center" wrapText="1"/>
      <protection/>
    </xf>
    <xf numFmtId="1" fontId="14" fillId="0" borderId="61" xfId="117" applyNumberFormat="1" applyFont="1" applyFill="1" applyBorder="1" applyAlignment="1" applyProtection="1">
      <alignment horizontal="center" vertical="center" wrapText="1"/>
      <protection/>
    </xf>
    <xf numFmtId="1" fontId="14" fillId="0" borderId="22" xfId="117" applyNumberFormat="1" applyFont="1" applyFill="1" applyBorder="1" applyAlignment="1" applyProtection="1">
      <alignment horizontal="center" vertical="center" wrapText="1"/>
      <protection/>
    </xf>
    <xf numFmtId="1" fontId="14" fillId="0" borderId="18" xfId="117" applyNumberFormat="1" applyFont="1" applyFill="1" applyBorder="1" applyAlignment="1" applyProtection="1">
      <alignment horizontal="center" vertical="center" wrapText="1"/>
      <protection/>
    </xf>
    <xf numFmtId="1" fontId="14" fillId="0" borderId="56" xfId="117" applyNumberFormat="1" applyFont="1" applyFill="1" applyBorder="1" applyAlignment="1" applyProtection="1">
      <alignment horizontal="center" vertical="center" wrapText="1"/>
      <protection/>
    </xf>
    <xf numFmtId="1" fontId="13" fillId="0" borderId="24" xfId="117" applyNumberFormat="1" applyFont="1" applyFill="1" applyBorder="1" applyAlignment="1" applyProtection="1">
      <alignment horizontal="center" vertical="center" wrapText="1"/>
      <protection/>
    </xf>
    <xf numFmtId="1" fontId="13" fillId="0" borderId="23" xfId="117" applyNumberFormat="1" applyFont="1" applyFill="1" applyBorder="1" applyAlignment="1" applyProtection="1">
      <alignment horizontal="center" vertical="center" wrapText="1"/>
      <protection/>
    </xf>
    <xf numFmtId="1" fontId="13" fillId="0" borderId="58" xfId="117" applyNumberFormat="1" applyFont="1" applyFill="1" applyBorder="1" applyAlignment="1" applyProtection="1">
      <alignment horizontal="center" vertical="center" wrapText="1"/>
      <protection/>
    </xf>
    <xf numFmtId="1" fontId="35" fillId="0" borderId="0" xfId="117" applyNumberFormat="1" applyFont="1" applyFill="1" applyAlignment="1" applyProtection="1">
      <alignment horizontal="center"/>
      <protection locked="0"/>
    </xf>
    <xf numFmtId="1" fontId="35" fillId="0" borderId="18" xfId="117" applyNumberFormat="1" applyFont="1" applyFill="1" applyBorder="1" applyAlignment="1" applyProtection="1">
      <alignment horizontal="center"/>
      <protection locked="0"/>
    </xf>
    <xf numFmtId="1" fontId="2" fillId="0" borderId="58" xfId="117" applyNumberFormat="1" applyFont="1" applyFill="1" applyBorder="1" applyAlignment="1" applyProtection="1">
      <alignment horizontal="center"/>
      <protection/>
    </xf>
    <xf numFmtId="1" fontId="2" fillId="0" borderId="62" xfId="117" applyNumberFormat="1" applyFont="1" applyFill="1" applyBorder="1" applyAlignment="1" applyProtection="1">
      <alignment horizontal="center"/>
      <protection/>
    </xf>
    <xf numFmtId="1" fontId="2" fillId="0" borderId="28" xfId="117" applyNumberFormat="1" applyFont="1" applyFill="1" applyBorder="1" applyAlignment="1" applyProtection="1">
      <alignment horizontal="center"/>
      <protection/>
    </xf>
  </cellXfs>
  <cellStyles count="11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2" xfId="23"/>
    <cellStyle name="20% - Акцент2 2" xfId="24"/>
    <cellStyle name="20% - Акцент3" xfId="25"/>
    <cellStyle name="20% - Акцент3 2" xfId="26"/>
    <cellStyle name="20% - Акцент4" xfId="27"/>
    <cellStyle name="20% - Акцент4 2" xfId="28"/>
    <cellStyle name="20% - Акцент5" xfId="29"/>
    <cellStyle name="20% - Акцент5 2" xfId="30"/>
    <cellStyle name="20% - Акцент6" xfId="31"/>
    <cellStyle name="20% - Акцент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1 2" xfId="40"/>
    <cellStyle name="40% - Акцент2" xfId="41"/>
    <cellStyle name="40% - Акцент2 2" xfId="42"/>
    <cellStyle name="40% - Акцент3" xfId="43"/>
    <cellStyle name="40% - Акцент3 2" xfId="44"/>
    <cellStyle name="40% - Акцент4" xfId="45"/>
    <cellStyle name="40% - Акцент4 2" xfId="46"/>
    <cellStyle name="40% - Акцент5" xfId="47"/>
    <cellStyle name="40% - Акцент5 2" xfId="48"/>
    <cellStyle name="40% - Акцент6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1 2" xfId="58"/>
    <cellStyle name="60% - Акцент2" xfId="59"/>
    <cellStyle name="60% - Акцент2 2" xfId="60"/>
    <cellStyle name="60% - Акцент3" xfId="61"/>
    <cellStyle name="60% - Акцент3 2" xfId="62"/>
    <cellStyle name="60% - Акцент4" xfId="63"/>
    <cellStyle name="60% - Акцент4 2" xfId="64"/>
    <cellStyle name="60% - Акцент5" xfId="65"/>
    <cellStyle name="60% - Акцент5 2" xfId="66"/>
    <cellStyle name="60% - Акцент6" xfId="67"/>
    <cellStyle name="60% - Акцент6 2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Currency" xfId="98"/>
    <cellStyle name="Currency [0]" xfId="99"/>
    <cellStyle name="Заголовок 1" xfId="100"/>
    <cellStyle name="Заголовок 2" xfId="101"/>
    <cellStyle name="Заголовок 3" xfId="102"/>
    <cellStyle name="Заголовок 4" xfId="103"/>
    <cellStyle name="Звичайний 2 3" xfId="104"/>
    <cellStyle name="Звичайний 3 2 3" xfId="105"/>
    <cellStyle name="Итог" xfId="106"/>
    <cellStyle name="Контрольная ячейка" xfId="107"/>
    <cellStyle name="Название" xfId="108"/>
    <cellStyle name="Нейтральный" xfId="109"/>
    <cellStyle name="Обычный 2" xfId="110"/>
    <cellStyle name="Обычный 2 2" xfId="111"/>
    <cellStyle name="Обычный 3" xfId="112"/>
    <cellStyle name="Обычный 4" xfId="113"/>
    <cellStyle name="Обычный 5 2" xfId="114"/>
    <cellStyle name="Обычный 5 3" xfId="115"/>
    <cellStyle name="Обычный 6 3" xfId="116"/>
    <cellStyle name="Обычный_06" xfId="117"/>
    <cellStyle name="Обычный_09_Професійний склад" xfId="118"/>
    <cellStyle name="Обычный_12 Зинкевич" xfId="119"/>
    <cellStyle name="Обычный_27.08.2013" xfId="120"/>
    <cellStyle name="Обычный_TБЛ-12~1" xfId="121"/>
    <cellStyle name="Обычный_Форма7Н" xfId="122"/>
    <cellStyle name="Плохой" xfId="123"/>
    <cellStyle name="Пояснение" xfId="124"/>
    <cellStyle name="Примечание" xfId="125"/>
    <cellStyle name="Percent" xfId="126"/>
    <cellStyle name="Связанная ячейка" xfId="127"/>
    <cellStyle name="Текст предупреждения" xfId="128"/>
    <cellStyle name="Comma" xfId="129"/>
    <cellStyle name="Comma [0]" xfId="130"/>
    <cellStyle name="Хороший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KARE~1.ES\AppData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KARE~1.ES\AppData\Local\Temp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12"/>
  <sheetViews>
    <sheetView tabSelected="1" view="pageBreakPreview" zoomScaleSheetLayoutView="100" zoomScalePageLayoutView="0" workbookViewId="0" topLeftCell="A1">
      <selection activeCell="E7" sqref="E7"/>
    </sheetView>
  </sheetViews>
  <sheetFormatPr defaultColWidth="10.28125" defaultRowHeight="15"/>
  <cols>
    <col min="1" max="1" width="33.421875" style="91" customWidth="1"/>
    <col min="2" max="2" width="10.7109375" style="95" customWidth="1"/>
    <col min="3" max="3" width="14.28125" style="95" customWidth="1"/>
    <col min="4" max="4" width="10.421875" style="91" customWidth="1"/>
    <col min="5" max="5" width="11.28125" style="91" customWidth="1"/>
    <col min="6" max="6" width="12.7109375" style="91" customWidth="1"/>
    <col min="7" max="7" width="12.00390625" style="91" customWidth="1"/>
    <col min="8" max="8" width="8.57421875" style="91" customWidth="1"/>
    <col min="9" max="11" width="9.140625" style="91" customWidth="1"/>
    <col min="12" max="245" width="7.8515625" style="91" customWidth="1"/>
    <col min="246" max="246" width="39.28125" style="91" customWidth="1"/>
    <col min="247" max="16384" width="10.28125" style="91" customWidth="1"/>
  </cols>
  <sheetData>
    <row r="1" spans="1:11" s="97" customFormat="1" ht="15.75">
      <c r="A1" s="94"/>
      <c r="B1" s="94"/>
      <c r="C1" s="95"/>
      <c r="D1" s="94"/>
      <c r="E1" s="94"/>
      <c r="F1" s="96"/>
      <c r="G1" s="94"/>
      <c r="H1" s="94"/>
      <c r="I1" s="94"/>
      <c r="J1" s="94"/>
      <c r="K1" s="94"/>
    </row>
    <row r="2" spans="1:11" s="99" customFormat="1" ht="12" customHeight="1">
      <c r="A2" s="98"/>
      <c r="B2" s="98"/>
      <c r="C2" s="95"/>
      <c r="D2" s="98"/>
      <c r="E2" s="98"/>
      <c r="F2" s="96"/>
      <c r="G2" s="98"/>
      <c r="H2" s="98"/>
      <c r="I2" s="98"/>
      <c r="J2" s="98"/>
      <c r="K2" s="98"/>
    </row>
    <row r="3" spans="1:6" ht="63" customHeight="1">
      <c r="A3" s="207" t="s">
        <v>95</v>
      </c>
      <c r="B3" s="207"/>
      <c r="C3" s="207"/>
      <c r="F3" s="96"/>
    </row>
    <row r="4" spans="1:6" ht="21.75" customHeight="1" thickBot="1">
      <c r="A4" s="208" t="s">
        <v>83</v>
      </c>
      <c r="B4" s="208"/>
      <c r="C4" s="208"/>
      <c r="F4" s="96"/>
    </row>
    <row r="5" spans="1:6" ht="16.5" customHeight="1" thickTop="1">
      <c r="A5" s="92"/>
      <c r="B5" s="209" t="s">
        <v>65</v>
      </c>
      <c r="C5" s="210"/>
      <c r="F5" s="96"/>
    </row>
    <row r="6" spans="1:6" ht="16.5" thickBot="1">
      <c r="A6" s="93"/>
      <c r="B6" s="119" t="s">
        <v>66</v>
      </c>
      <c r="C6" s="120" t="s">
        <v>6</v>
      </c>
      <c r="F6" s="100"/>
    </row>
    <row r="7" spans="1:6" ht="38.25" thickTop="1">
      <c r="A7" s="113" t="s">
        <v>69</v>
      </c>
      <c r="B7" s="102">
        <v>432.3</v>
      </c>
      <c r="C7" s="103">
        <v>419.1</v>
      </c>
      <c r="F7" s="101"/>
    </row>
    <row r="8" spans="1:6" ht="37.5">
      <c r="A8" s="114" t="s">
        <v>68</v>
      </c>
      <c r="B8" s="104">
        <v>57.7</v>
      </c>
      <c r="C8" s="105">
        <v>55.9</v>
      </c>
      <c r="F8" s="96"/>
    </row>
    <row r="9" spans="1:6" ht="37.5">
      <c r="A9" s="115" t="s">
        <v>70</v>
      </c>
      <c r="B9" s="106">
        <v>383.7</v>
      </c>
      <c r="C9" s="107">
        <v>366.9</v>
      </c>
      <c r="F9" s="96"/>
    </row>
    <row r="10" spans="1:6" ht="18.75">
      <c r="A10" s="116" t="s">
        <v>67</v>
      </c>
      <c r="B10" s="108">
        <v>51.2</v>
      </c>
      <c r="C10" s="109">
        <v>48.9</v>
      </c>
      <c r="F10" s="96"/>
    </row>
    <row r="11" spans="1:6" ht="56.25">
      <c r="A11" s="117" t="s">
        <v>77</v>
      </c>
      <c r="B11" s="110">
        <v>48.6</v>
      </c>
      <c r="C11" s="111">
        <v>52.2</v>
      </c>
      <c r="F11" s="96"/>
    </row>
    <row r="12" spans="1:3" ht="37.5">
      <c r="A12" s="118" t="s">
        <v>71</v>
      </c>
      <c r="B12" s="104">
        <v>11.2</v>
      </c>
      <c r="C12" s="112">
        <v>12.5</v>
      </c>
    </row>
  </sheetData>
  <sheetProtection/>
  <mergeCells count="3">
    <mergeCell ref="A3:C3"/>
    <mergeCell ref="A4:C4"/>
    <mergeCell ref="B5:C5"/>
  </mergeCells>
  <printOptions horizontalCentered="1"/>
  <pageMargins left="0.24" right="0.17" top="0.46" bottom="0.1968503937007874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J26"/>
  <sheetViews>
    <sheetView view="pageBreakPreview" zoomScale="55" zoomScaleNormal="85" zoomScaleSheetLayoutView="55" zoomScalePageLayoutView="0" workbookViewId="0" topLeftCell="B1">
      <pane xSplit="1" ySplit="7" topLeftCell="C8" activePane="bottomRight" state="frozen"/>
      <selection pane="topLeft" activeCell="T9" sqref="T9"/>
      <selection pane="topRight" activeCell="T9" sqref="T9"/>
      <selection pane="bottomLeft" activeCell="T9" sqref="T9"/>
      <selection pane="bottomRight" activeCell="M18" sqref="M18"/>
    </sheetView>
  </sheetViews>
  <sheetFormatPr defaultColWidth="9.140625" defaultRowHeight="15"/>
  <cols>
    <col min="1" max="1" width="1.28515625" style="134" hidden="1" customWidth="1"/>
    <col min="2" max="2" width="51.140625" style="134" customWidth="1"/>
    <col min="3" max="4" width="17.8515625" style="134" customWidth="1"/>
    <col min="5" max="5" width="17.57421875" style="134" customWidth="1"/>
    <col min="6" max="6" width="16.7109375" style="134" customWidth="1"/>
    <col min="7" max="7" width="9.140625" style="134" customWidth="1"/>
    <col min="8" max="10" width="0" style="134" hidden="1" customWidth="1"/>
    <col min="11" max="16384" width="9.140625" style="134" customWidth="1"/>
  </cols>
  <sheetData>
    <row r="1" s="121" customFormat="1" ht="10.5" customHeight="1">
      <c r="F1" s="122"/>
    </row>
    <row r="2" spans="1:6" s="123" customFormat="1" ht="62.25" customHeight="1">
      <c r="A2" s="211" t="s">
        <v>72</v>
      </c>
      <c r="B2" s="211"/>
      <c r="C2" s="211"/>
      <c r="D2" s="211"/>
      <c r="E2" s="211"/>
      <c r="F2" s="211"/>
    </row>
    <row r="3" spans="1:6" s="123" customFormat="1" ht="20.25" customHeight="1">
      <c r="A3" s="124"/>
      <c r="B3" s="124"/>
      <c r="C3" s="124"/>
      <c r="D3" s="124"/>
      <c r="E3" s="124"/>
      <c r="F3" s="124"/>
    </row>
    <row r="4" spans="1:6" s="123" customFormat="1" ht="16.5" customHeight="1">
      <c r="A4" s="124"/>
      <c r="B4" s="124"/>
      <c r="C4" s="124"/>
      <c r="D4" s="124"/>
      <c r="E4" s="124"/>
      <c r="F4" s="125" t="s">
        <v>73</v>
      </c>
    </row>
    <row r="5" spans="1:6" s="123" customFormat="1" ht="24.75" customHeight="1">
      <c r="A5" s="124"/>
      <c r="B5" s="212"/>
      <c r="C5" s="213" t="s">
        <v>96</v>
      </c>
      <c r="D5" s="213" t="s">
        <v>97</v>
      </c>
      <c r="E5" s="213" t="s">
        <v>74</v>
      </c>
      <c r="F5" s="213"/>
    </row>
    <row r="6" spans="1:6" s="123" customFormat="1" ht="42" customHeight="1">
      <c r="A6" s="126"/>
      <c r="B6" s="212"/>
      <c r="C6" s="213"/>
      <c r="D6" s="213"/>
      <c r="E6" s="169" t="s">
        <v>2</v>
      </c>
      <c r="F6" s="170" t="s">
        <v>75</v>
      </c>
    </row>
    <row r="7" spans="2:6" s="127" customFormat="1" ht="19.5" customHeight="1">
      <c r="B7" s="171" t="s">
        <v>33</v>
      </c>
      <c r="C7" s="172">
        <v>1</v>
      </c>
      <c r="D7" s="173">
        <v>2</v>
      </c>
      <c r="E7" s="172">
        <v>3</v>
      </c>
      <c r="F7" s="173">
        <v>4</v>
      </c>
    </row>
    <row r="8" spans="1:10" s="128" customFormat="1" ht="27.75" customHeight="1">
      <c r="A8" s="156"/>
      <c r="B8" s="174" t="s">
        <v>94</v>
      </c>
      <c r="C8" s="175">
        <f>SUM(C9:C26)</f>
        <v>437</v>
      </c>
      <c r="D8" s="175">
        <f>SUM(D9:D26)</f>
        <v>346</v>
      </c>
      <c r="E8" s="176">
        <f>ROUND(D8/C8*100,1)</f>
        <v>79.2</v>
      </c>
      <c r="F8" s="175">
        <f aca="true" t="shared" si="0" ref="F8:F26">D8-C8</f>
        <v>-91</v>
      </c>
      <c r="I8" s="129"/>
      <c r="J8" s="129"/>
    </row>
    <row r="9" spans="1:10" s="130" customFormat="1" ht="23.25" customHeight="1">
      <c r="A9" s="134"/>
      <c r="B9" s="177" t="s">
        <v>98</v>
      </c>
      <c r="C9" s="178">
        <v>0</v>
      </c>
      <c r="D9" s="178">
        <v>0</v>
      </c>
      <c r="E9" s="179">
        <v>0</v>
      </c>
      <c r="F9" s="180">
        <f t="shared" si="0"/>
        <v>0</v>
      </c>
      <c r="H9" s="131">
        <f>ROUND(D9/$D$8*100,1)</f>
        <v>0</v>
      </c>
      <c r="I9" s="132">
        <f>ROUND(C9/1000,1)</f>
        <v>0</v>
      </c>
      <c r="J9" s="132">
        <f>ROUND(D9/1000,1)</f>
        <v>0</v>
      </c>
    </row>
    <row r="10" spans="1:10" s="130" customFormat="1" ht="23.25" customHeight="1">
      <c r="A10" s="134"/>
      <c r="B10" s="177" t="s">
        <v>99</v>
      </c>
      <c r="C10" s="178">
        <v>0</v>
      </c>
      <c r="D10" s="178">
        <v>0</v>
      </c>
      <c r="E10" s="179">
        <v>0</v>
      </c>
      <c r="F10" s="180">
        <f t="shared" si="0"/>
        <v>0</v>
      </c>
      <c r="H10" s="131">
        <f aca="true" t="shared" si="1" ref="H10:H26">ROUND(D10/$D$8*100,1)</f>
        <v>0</v>
      </c>
      <c r="I10" s="132">
        <f aca="true" t="shared" si="2" ref="I10:J26">ROUND(C10/1000,1)</f>
        <v>0</v>
      </c>
      <c r="J10" s="132">
        <f t="shared" si="2"/>
        <v>0</v>
      </c>
    </row>
    <row r="11" spans="1:10" s="130" customFormat="1" ht="23.25" customHeight="1">
      <c r="A11" s="134"/>
      <c r="B11" s="177" t="s">
        <v>100</v>
      </c>
      <c r="C11" s="178">
        <v>33</v>
      </c>
      <c r="D11" s="178">
        <v>0</v>
      </c>
      <c r="E11" s="179">
        <v>0</v>
      </c>
      <c r="F11" s="180">
        <f t="shared" si="0"/>
        <v>-33</v>
      </c>
      <c r="H11" s="133">
        <f t="shared" si="1"/>
        <v>0</v>
      </c>
      <c r="I11" s="132">
        <f t="shared" si="2"/>
        <v>0</v>
      </c>
      <c r="J11" s="132">
        <f t="shared" si="2"/>
        <v>0</v>
      </c>
    </row>
    <row r="12" spans="1:10" s="130" customFormat="1" ht="23.25" customHeight="1">
      <c r="A12" s="134"/>
      <c r="B12" s="177" t="s">
        <v>101</v>
      </c>
      <c r="C12" s="178">
        <v>0</v>
      </c>
      <c r="D12" s="178">
        <v>0</v>
      </c>
      <c r="E12" s="179">
        <v>0</v>
      </c>
      <c r="F12" s="180">
        <f t="shared" si="0"/>
        <v>0</v>
      </c>
      <c r="H12" s="131">
        <f t="shared" si="1"/>
        <v>0</v>
      </c>
      <c r="I12" s="132">
        <f t="shared" si="2"/>
        <v>0</v>
      </c>
      <c r="J12" s="132">
        <f t="shared" si="2"/>
        <v>0</v>
      </c>
    </row>
    <row r="13" spans="1:10" s="130" customFormat="1" ht="23.25" customHeight="1">
      <c r="A13" s="134"/>
      <c r="B13" s="177" t="s">
        <v>102</v>
      </c>
      <c r="C13" s="178">
        <v>0</v>
      </c>
      <c r="D13" s="178">
        <v>0</v>
      </c>
      <c r="E13" s="179">
        <v>0</v>
      </c>
      <c r="F13" s="180">
        <f t="shared" si="0"/>
        <v>0</v>
      </c>
      <c r="H13" s="133">
        <f t="shared" si="1"/>
        <v>0</v>
      </c>
      <c r="I13" s="132">
        <f t="shared" si="2"/>
        <v>0</v>
      </c>
      <c r="J13" s="132">
        <f t="shared" si="2"/>
        <v>0</v>
      </c>
    </row>
    <row r="14" spans="1:10" s="130" customFormat="1" ht="23.25" customHeight="1">
      <c r="A14" s="134"/>
      <c r="B14" s="177" t="s">
        <v>103</v>
      </c>
      <c r="C14" s="178">
        <v>0</v>
      </c>
      <c r="D14" s="178">
        <v>0</v>
      </c>
      <c r="E14" s="179">
        <v>0</v>
      </c>
      <c r="F14" s="180">
        <f t="shared" si="0"/>
        <v>0</v>
      </c>
      <c r="H14" s="131">
        <f t="shared" si="1"/>
        <v>0</v>
      </c>
      <c r="I14" s="132">
        <f t="shared" si="2"/>
        <v>0</v>
      </c>
      <c r="J14" s="132">
        <f t="shared" si="2"/>
        <v>0</v>
      </c>
    </row>
    <row r="15" spans="1:10" s="130" customFormat="1" ht="23.25" customHeight="1">
      <c r="A15" s="134"/>
      <c r="B15" s="177" t="s">
        <v>104</v>
      </c>
      <c r="C15" s="178">
        <v>28</v>
      </c>
      <c r="D15" s="178">
        <v>0</v>
      </c>
      <c r="E15" s="179">
        <v>0</v>
      </c>
      <c r="F15" s="180">
        <f t="shared" si="0"/>
        <v>-28</v>
      </c>
      <c r="H15" s="131">
        <f t="shared" si="1"/>
        <v>0</v>
      </c>
      <c r="I15" s="132">
        <f t="shared" si="2"/>
        <v>0</v>
      </c>
      <c r="J15" s="132">
        <f t="shared" si="2"/>
        <v>0</v>
      </c>
    </row>
    <row r="16" spans="1:10" s="130" customFormat="1" ht="23.25" customHeight="1">
      <c r="A16" s="134"/>
      <c r="B16" s="177" t="s">
        <v>84</v>
      </c>
      <c r="C16" s="178">
        <v>0</v>
      </c>
      <c r="D16" s="178">
        <v>126</v>
      </c>
      <c r="E16" s="179">
        <v>0</v>
      </c>
      <c r="F16" s="180">
        <f t="shared" si="0"/>
        <v>126</v>
      </c>
      <c r="H16" s="131">
        <f t="shared" si="1"/>
        <v>36.4</v>
      </c>
      <c r="I16" s="132">
        <f t="shared" si="2"/>
        <v>0</v>
      </c>
      <c r="J16" s="132">
        <f t="shared" si="2"/>
        <v>0.1</v>
      </c>
    </row>
    <row r="17" spans="1:10" s="130" customFormat="1" ht="23.25" customHeight="1">
      <c r="A17" s="134"/>
      <c r="B17" s="181" t="s">
        <v>85</v>
      </c>
      <c r="C17" s="178">
        <v>60</v>
      </c>
      <c r="D17" s="178">
        <v>0</v>
      </c>
      <c r="E17" s="179">
        <v>0</v>
      </c>
      <c r="F17" s="180">
        <f t="shared" si="0"/>
        <v>-60</v>
      </c>
      <c r="H17" s="131">
        <f t="shared" si="1"/>
        <v>0</v>
      </c>
      <c r="I17" s="132">
        <f t="shared" si="2"/>
        <v>0.1</v>
      </c>
      <c r="J17" s="132">
        <f t="shared" si="2"/>
        <v>0</v>
      </c>
    </row>
    <row r="18" spans="1:10" s="130" customFormat="1" ht="23.25" customHeight="1">
      <c r="A18" s="134"/>
      <c r="B18" s="177" t="s">
        <v>105</v>
      </c>
      <c r="C18" s="178">
        <v>0</v>
      </c>
      <c r="D18" s="178">
        <v>0</v>
      </c>
      <c r="E18" s="179">
        <v>0</v>
      </c>
      <c r="F18" s="180">
        <f t="shared" si="0"/>
        <v>0</v>
      </c>
      <c r="H18" s="131">
        <f t="shared" si="1"/>
        <v>0</v>
      </c>
      <c r="I18" s="132">
        <f t="shared" si="2"/>
        <v>0</v>
      </c>
      <c r="J18" s="132">
        <f t="shared" si="2"/>
        <v>0</v>
      </c>
    </row>
    <row r="19" spans="1:10" s="130" customFormat="1" ht="23.25" customHeight="1">
      <c r="A19" s="134"/>
      <c r="B19" s="177" t="s">
        <v>106</v>
      </c>
      <c r="C19" s="178">
        <v>0</v>
      </c>
      <c r="D19" s="178">
        <v>0</v>
      </c>
      <c r="E19" s="179">
        <v>0</v>
      </c>
      <c r="F19" s="180">
        <f t="shared" si="0"/>
        <v>0</v>
      </c>
      <c r="H19" s="131">
        <f t="shared" si="1"/>
        <v>0</v>
      </c>
      <c r="I19" s="132">
        <f t="shared" si="2"/>
        <v>0</v>
      </c>
      <c r="J19" s="132">
        <f t="shared" si="2"/>
        <v>0</v>
      </c>
    </row>
    <row r="20" spans="1:10" s="130" customFormat="1" ht="23.25" customHeight="1">
      <c r="A20" s="134"/>
      <c r="B20" s="177" t="s">
        <v>86</v>
      </c>
      <c r="C20" s="178">
        <v>0</v>
      </c>
      <c r="D20" s="178">
        <v>62</v>
      </c>
      <c r="E20" s="179">
        <v>0</v>
      </c>
      <c r="F20" s="180">
        <f t="shared" si="0"/>
        <v>62</v>
      </c>
      <c r="H20" s="133">
        <f t="shared" si="1"/>
        <v>17.9</v>
      </c>
      <c r="I20" s="132">
        <f t="shared" si="2"/>
        <v>0</v>
      </c>
      <c r="J20" s="132">
        <f t="shared" si="2"/>
        <v>0.1</v>
      </c>
    </row>
    <row r="21" spans="1:10" s="130" customFormat="1" ht="23.25" customHeight="1">
      <c r="A21" s="134"/>
      <c r="B21" s="177" t="s">
        <v>87</v>
      </c>
      <c r="C21" s="178">
        <v>27</v>
      </c>
      <c r="D21" s="178">
        <v>0</v>
      </c>
      <c r="E21" s="179">
        <v>0</v>
      </c>
      <c r="F21" s="180">
        <f t="shared" si="0"/>
        <v>-27</v>
      </c>
      <c r="H21" s="133">
        <f t="shared" si="1"/>
        <v>0</v>
      </c>
      <c r="I21" s="132">
        <f t="shared" si="2"/>
        <v>0</v>
      </c>
      <c r="J21" s="132">
        <f t="shared" si="2"/>
        <v>0</v>
      </c>
    </row>
    <row r="22" spans="1:10" s="130" customFormat="1" ht="23.25" customHeight="1">
      <c r="A22" s="134"/>
      <c r="B22" s="177" t="s">
        <v>107</v>
      </c>
      <c r="C22" s="178">
        <v>0</v>
      </c>
      <c r="D22" s="178">
        <v>0</v>
      </c>
      <c r="E22" s="179">
        <v>0</v>
      </c>
      <c r="F22" s="180">
        <f t="shared" si="0"/>
        <v>0</v>
      </c>
      <c r="H22" s="133">
        <f t="shared" si="1"/>
        <v>0</v>
      </c>
      <c r="I22" s="132">
        <f t="shared" si="2"/>
        <v>0</v>
      </c>
      <c r="J22" s="132">
        <f t="shared" si="2"/>
        <v>0</v>
      </c>
    </row>
    <row r="23" spans="1:10" s="130" customFormat="1" ht="23.25" customHeight="1">
      <c r="A23" s="134"/>
      <c r="B23" s="177" t="s">
        <v>88</v>
      </c>
      <c r="C23" s="178">
        <v>0</v>
      </c>
      <c r="D23" s="178">
        <v>44</v>
      </c>
      <c r="E23" s="179">
        <v>0</v>
      </c>
      <c r="F23" s="180">
        <f t="shared" si="0"/>
        <v>44</v>
      </c>
      <c r="H23" s="131">
        <f t="shared" si="1"/>
        <v>12.7</v>
      </c>
      <c r="I23" s="132">
        <f t="shared" si="2"/>
        <v>0</v>
      </c>
      <c r="J23" s="132">
        <f t="shared" si="2"/>
        <v>0</v>
      </c>
    </row>
    <row r="24" spans="1:10" s="130" customFormat="1" ht="23.25" customHeight="1">
      <c r="A24" s="134"/>
      <c r="B24" s="177" t="s">
        <v>89</v>
      </c>
      <c r="C24" s="178">
        <v>263</v>
      </c>
      <c r="D24" s="178">
        <v>28</v>
      </c>
      <c r="E24" s="179">
        <f>ROUND(D24/C24*100,1)</f>
        <v>10.6</v>
      </c>
      <c r="F24" s="180">
        <f t="shared" si="0"/>
        <v>-235</v>
      </c>
      <c r="H24" s="131">
        <f t="shared" si="1"/>
        <v>8.1</v>
      </c>
      <c r="I24" s="132">
        <f t="shared" si="2"/>
        <v>0.3</v>
      </c>
      <c r="J24" s="132">
        <f t="shared" si="2"/>
        <v>0</v>
      </c>
    </row>
    <row r="25" spans="1:10" s="130" customFormat="1" ht="23.25" customHeight="1">
      <c r="A25" s="134"/>
      <c r="B25" s="177" t="s">
        <v>90</v>
      </c>
      <c r="C25" s="178">
        <v>26</v>
      </c>
      <c r="D25" s="178">
        <v>86</v>
      </c>
      <c r="E25" s="179">
        <f>ROUND(D25/C25*100,1)</f>
        <v>330.8</v>
      </c>
      <c r="F25" s="180">
        <f t="shared" si="0"/>
        <v>60</v>
      </c>
      <c r="H25" s="131">
        <f t="shared" si="1"/>
        <v>24.9</v>
      </c>
      <c r="I25" s="132">
        <f t="shared" si="2"/>
        <v>0</v>
      </c>
      <c r="J25" s="132">
        <f t="shared" si="2"/>
        <v>0.1</v>
      </c>
    </row>
    <row r="26" spans="1:10" s="130" customFormat="1" ht="23.25" customHeight="1">
      <c r="A26" s="134"/>
      <c r="B26" s="177" t="s">
        <v>108</v>
      </c>
      <c r="C26" s="178">
        <v>0</v>
      </c>
      <c r="D26" s="178">
        <v>0</v>
      </c>
      <c r="E26" s="179">
        <v>0</v>
      </c>
      <c r="F26" s="180">
        <f t="shared" si="0"/>
        <v>0</v>
      </c>
      <c r="H26" s="131">
        <f t="shared" si="1"/>
        <v>0</v>
      </c>
      <c r="I26" s="132">
        <f t="shared" si="2"/>
        <v>0</v>
      </c>
      <c r="J26" s="132">
        <f t="shared" si="2"/>
        <v>0</v>
      </c>
    </row>
  </sheetData>
  <sheetProtection/>
  <mergeCells count="5">
    <mergeCell ref="A2:F2"/>
    <mergeCell ref="B5:B6"/>
    <mergeCell ref="C5:C6"/>
    <mergeCell ref="D5:D6"/>
    <mergeCell ref="E5:F5"/>
  </mergeCells>
  <printOptions horizontalCentered="1"/>
  <pageMargins left="0" right="0" top="0" bottom="0" header="0" footer="0"/>
  <pageSetup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27"/>
  <sheetViews>
    <sheetView view="pageBreakPreview" zoomScale="62" zoomScaleNormal="75" zoomScaleSheetLayoutView="62" zoomScalePageLayoutView="0" workbookViewId="0" topLeftCell="A1">
      <selection activeCell="A4" sqref="A4:A5"/>
    </sheetView>
  </sheetViews>
  <sheetFormatPr defaultColWidth="8.8515625" defaultRowHeight="15"/>
  <cols>
    <col min="1" max="1" width="45.57421875" style="67" customWidth="1"/>
    <col min="2" max="3" width="11.57421875" style="67" customWidth="1"/>
    <col min="4" max="4" width="14.28125" style="67" customWidth="1"/>
    <col min="5" max="5" width="15.28125" style="67" customWidth="1"/>
    <col min="6" max="8" width="8.8515625" style="67" customWidth="1"/>
    <col min="9" max="9" width="43.00390625" style="67" customWidth="1"/>
    <col min="10" max="16384" width="8.8515625" style="67" customWidth="1"/>
  </cols>
  <sheetData>
    <row r="1" spans="1:5" s="62" customFormat="1" ht="41.25" customHeight="1">
      <c r="A1" s="214" t="s">
        <v>109</v>
      </c>
      <c r="B1" s="214"/>
      <c r="C1" s="214"/>
      <c r="D1" s="214"/>
      <c r="E1" s="214"/>
    </row>
    <row r="2" spans="1:5" s="62" customFormat="1" ht="21.75" customHeight="1">
      <c r="A2" s="215" t="s">
        <v>34</v>
      </c>
      <c r="B2" s="215"/>
      <c r="C2" s="215"/>
      <c r="D2" s="215"/>
      <c r="E2" s="215"/>
    </row>
    <row r="3" spans="1:5" s="64" customFormat="1" ht="12" customHeight="1" thickBot="1">
      <c r="A3" s="63"/>
      <c r="B3" s="63"/>
      <c r="C3" s="63"/>
      <c r="D3" s="63"/>
      <c r="E3" s="63"/>
    </row>
    <row r="4" spans="1:5" s="64" customFormat="1" ht="21" customHeight="1">
      <c r="A4" s="216"/>
      <c r="B4" s="218" t="s">
        <v>96</v>
      </c>
      <c r="C4" s="220" t="s">
        <v>97</v>
      </c>
      <c r="D4" s="222" t="s">
        <v>74</v>
      </c>
      <c r="E4" s="223"/>
    </row>
    <row r="5" spans="1:5" s="64" customFormat="1" ht="26.25" customHeight="1">
      <c r="A5" s="217"/>
      <c r="B5" s="219"/>
      <c r="C5" s="221"/>
      <c r="D5" s="136" t="s">
        <v>76</v>
      </c>
      <c r="E5" s="146" t="s">
        <v>2</v>
      </c>
    </row>
    <row r="6" spans="1:5" s="65" customFormat="1" ht="34.5" customHeight="1">
      <c r="A6" s="147" t="s">
        <v>35</v>
      </c>
      <c r="B6" s="148">
        <f>SUM(B7:B25)</f>
        <v>437</v>
      </c>
      <c r="C6" s="149">
        <f>SUM(C7:C25)</f>
        <v>346</v>
      </c>
      <c r="D6" s="150">
        <f aca="true" t="shared" si="0" ref="D6:D25">C6-B6</f>
        <v>-91</v>
      </c>
      <c r="E6" s="182">
        <f>ROUND(C6/B6*100,1)</f>
        <v>79.2</v>
      </c>
    </row>
    <row r="7" spans="1:9" ht="39.75" customHeight="1">
      <c r="A7" s="151" t="s">
        <v>36</v>
      </c>
      <c r="B7" s="152">
        <v>0</v>
      </c>
      <c r="C7" s="152">
        <v>0</v>
      </c>
      <c r="D7" s="153">
        <f t="shared" si="0"/>
        <v>0</v>
      </c>
      <c r="E7" s="183">
        <v>0</v>
      </c>
      <c r="F7" s="65"/>
      <c r="G7" s="66"/>
      <c r="I7" s="68"/>
    </row>
    <row r="8" spans="1:9" ht="44.25" customHeight="1">
      <c r="A8" s="151" t="s">
        <v>37</v>
      </c>
      <c r="B8" s="152">
        <v>0</v>
      </c>
      <c r="C8" s="152">
        <v>0</v>
      </c>
      <c r="D8" s="153">
        <f t="shared" si="0"/>
        <v>0</v>
      </c>
      <c r="E8" s="183">
        <v>0</v>
      </c>
      <c r="F8" s="65"/>
      <c r="G8" s="66"/>
      <c r="I8" s="68"/>
    </row>
    <row r="9" spans="1:9" s="69" customFormat="1" ht="27" customHeight="1">
      <c r="A9" s="151" t="s">
        <v>38</v>
      </c>
      <c r="B9" s="152">
        <v>0</v>
      </c>
      <c r="C9" s="152">
        <v>0</v>
      </c>
      <c r="D9" s="153">
        <f t="shared" si="0"/>
        <v>0</v>
      </c>
      <c r="E9" s="183">
        <v>0</v>
      </c>
      <c r="F9" s="65"/>
      <c r="G9" s="66"/>
      <c r="H9" s="67"/>
      <c r="I9" s="68"/>
    </row>
    <row r="10" spans="1:11" ht="43.5" customHeight="1">
      <c r="A10" s="151" t="s">
        <v>39</v>
      </c>
      <c r="B10" s="152">
        <v>4</v>
      </c>
      <c r="C10" s="152">
        <v>0</v>
      </c>
      <c r="D10" s="153">
        <f t="shared" si="0"/>
        <v>-4</v>
      </c>
      <c r="E10" s="183">
        <v>0</v>
      </c>
      <c r="F10" s="65"/>
      <c r="G10" s="66"/>
      <c r="I10" s="68"/>
      <c r="K10" s="70"/>
    </row>
    <row r="11" spans="1:9" ht="42" customHeight="1">
      <c r="A11" s="151" t="s">
        <v>40</v>
      </c>
      <c r="B11" s="152">
        <v>0</v>
      </c>
      <c r="C11" s="152">
        <v>0</v>
      </c>
      <c r="D11" s="153">
        <f t="shared" si="0"/>
        <v>0</v>
      </c>
      <c r="E11" s="183">
        <v>0</v>
      </c>
      <c r="F11" s="65"/>
      <c r="G11" s="66"/>
      <c r="I11" s="68"/>
    </row>
    <row r="12" spans="1:9" ht="19.5" customHeight="1">
      <c r="A12" s="151" t="s">
        <v>41</v>
      </c>
      <c r="B12" s="152">
        <v>0</v>
      </c>
      <c r="C12" s="152">
        <v>0</v>
      </c>
      <c r="D12" s="153">
        <f t="shared" si="0"/>
        <v>0</v>
      </c>
      <c r="E12" s="183">
        <v>0</v>
      </c>
      <c r="F12" s="65"/>
      <c r="G12" s="66"/>
      <c r="I12" s="137"/>
    </row>
    <row r="13" spans="1:9" ht="41.25" customHeight="1">
      <c r="A13" s="151" t="s">
        <v>42</v>
      </c>
      <c r="B13" s="152">
        <v>0</v>
      </c>
      <c r="C13" s="152">
        <v>0</v>
      </c>
      <c r="D13" s="153">
        <f t="shared" si="0"/>
        <v>0</v>
      </c>
      <c r="E13" s="183">
        <v>0</v>
      </c>
      <c r="F13" s="65"/>
      <c r="G13" s="66"/>
      <c r="I13" s="68"/>
    </row>
    <row r="14" spans="1:9" ht="41.25" customHeight="1">
      <c r="A14" s="151" t="s">
        <v>43</v>
      </c>
      <c r="B14" s="152">
        <v>0</v>
      </c>
      <c r="C14" s="152">
        <v>0</v>
      </c>
      <c r="D14" s="153">
        <f t="shared" si="0"/>
        <v>0</v>
      </c>
      <c r="E14" s="183">
        <v>0</v>
      </c>
      <c r="F14" s="65"/>
      <c r="G14" s="66"/>
      <c r="I14" s="68"/>
    </row>
    <row r="15" spans="1:9" ht="42" customHeight="1">
      <c r="A15" s="151" t="s">
        <v>44</v>
      </c>
      <c r="B15" s="152">
        <v>0</v>
      </c>
      <c r="C15" s="152">
        <v>0</v>
      </c>
      <c r="D15" s="153">
        <f t="shared" si="0"/>
        <v>0</v>
      </c>
      <c r="E15" s="183">
        <v>0</v>
      </c>
      <c r="F15" s="65"/>
      <c r="G15" s="66"/>
      <c r="I15" s="68"/>
    </row>
    <row r="16" spans="1:9" ht="23.25" customHeight="1">
      <c r="A16" s="151" t="s">
        <v>45</v>
      </c>
      <c r="B16" s="152">
        <v>0</v>
      </c>
      <c r="C16" s="152">
        <v>86</v>
      </c>
      <c r="D16" s="153">
        <f t="shared" si="0"/>
        <v>86</v>
      </c>
      <c r="E16" s="183">
        <v>0</v>
      </c>
      <c r="F16" s="65"/>
      <c r="G16" s="66"/>
      <c r="I16" s="68"/>
    </row>
    <row r="17" spans="1:9" ht="22.5" customHeight="1">
      <c r="A17" s="151" t="s">
        <v>46</v>
      </c>
      <c r="B17" s="152">
        <v>0</v>
      </c>
      <c r="C17" s="152">
        <v>0</v>
      </c>
      <c r="D17" s="153">
        <f t="shared" si="0"/>
        <v>0</v>
      </c>
      <c r="E17" s="183">
        <v>0</v>
      </c>
      <c r="F17" s="65"/>
      <c r="G17" s="66"/>
      <c r="I17" s="68"/>
    </row>
    <row r="18" spans="1:9" ht="22.5" customHeight="1">
      <c r="A18" s="151" t="s">
        <v>47</v>
      </c>
      <c r="B18" s="152">
        <v>40</v>
      </c>
      <c r="C18" s="152">
        <v>0</v>
      </c>
      <c r="D18" s="153">
        <f t="shared" si="0"/>
        <v>-40</v>
      </c>
      <c r="E18" s="183">
        <v>0</v>
      </c>
      <c r="F18" s="65"/>
      <c r="G18" s="66"/>
      <c r="I18" s="68"/>
    </row>
    <row r="19" spans="1:9" ht="38.25" customHeight="1">
      <c r="A19" s="151" t="s">
        <v>48</v>
      </c>
      <c r="B19" s="152">
        <v>0</v>
      </c>
      <c r="C19" s="152">
        <v>0</v>
      </c>
      <c r="D19" s="153">
        <f t="shared" si="0"/>
        <v>0</v>
      </c>
      <c r="E19" s="183">
        <v>0</v>
      </c>
      <c r="F19" s="65"/>
      <c r="G19" s="66"/>
      <c r="I19" s="138"/>
    </row>
    <row r="20" spans="1:9" ht="35.25" customHeight="1">
      <c r="A20" s="151" t="s">
        <v>49</v>
      </c>
      <c r="B20" s="152">
        <v>16</v>
      </c>
      <c r="C20" s="152">
        <v>0</v>
      </c>
      <c r="D20" s="153">
        <f t="shared" si="0"/>
        <v>-16</v>
      </c>
      <c r="E20" s="183">
        <v>0</v>
      </c>
      <c r="F20" s="65"/>
      <c r="G20" s="66"/>
      <c r="I20" s="68"/>
    </row>
    <row r="21" spans="1:9" ht="41.25" customHeight="1">
      <c r="A21" s="151" t="s">
        <v>50</v>
      </c>
      <c r="B21" s="152">
        <v>128</v>
      </c>
      <c r="C21" s="152">
        <v>72</v>
      </c>
      <c r="D21" s="153">
        <f t="shared" si="0"/>
        <v>-56</v>
      </c>
      <c r="E21" s="183">
        <f>ROUND(C21/B21*100,1)</f>
        <v>56.3</v>
      </c>
      <c r="F21" s="65"/>
      <c r="G21" s="66"/>
      <c r="I21" s="68"/>
    </row>
    <row r="22" spans="1:9" ht="19.5" customHeight="1">
      <c r="A22" s="151" t="s">
        <v>51</v>
      </c>
      <c r="B22" s="152">
        <v>0</v>
      </c>
      <c r="C22" s="152">
        <v>25</v>
      </c>
      <c r="D22" s="153">
        <f t="shared" si="0"/>
        <v>25</v>
      </c>
      <c r="E22" s="183">
        <v>0</v>
      </c>
      <c r="F22" s="65"/>
      <c r="G22" s="66"/>
      <c r="I22" s="68"/>
    </row>
    <row r="23" spans="1:9" ht="39" customHeight="1">
      <c r="A23" s="151" t="s">
        <v>52</v>
      </c>
      <c r="B23" s="152">
        <v>249</v>
      </c>
      <c r="C23" s="152">
        <v>163</v>
      </c>
      <c r="D23" s="153">
        <f t="shared" si="0"/>
        <v>-86</v>
      </c>
      <c r="E23" s="183">
        <f>ROUND(C23/B23*100,1)</f>
        <v>65.5</v>
      </c>
      <c r="F23" s="65"/>
      <c r="G23" s="66"/>
      <c r="I23" s="68"/>
    </row>
    <row r="24" spans="1:9" ht="38.25" customHeight="1">
      <c r="A24" s="151" t="s">
        <v>53</v>
      </c>
      <c r="B24" s="152">
        <v>0</v>
      </c>
      <c r="C24" s="152">
        <v>0</v>
      </c>
      <c r="D24" s="153">
        <f t="shared" si="0"/>
        <v>0</v>
      </c>
      <c r="E24" s="183">
        <v>0</v>
      </c>
      <c r="F24" s="65"/>
      <c r="G24" s="66"/>
      <c r="I24" s="68"/>
    </row>
    <row r="25" spans="1:9" ht="22.5" customHeight="1" thickBot="1">
      <c r="A25" s="154" t="s">
        <v>54</v>
      </c>
      <c r="B25" s="152">
        <v>0</v>
      </c>
      <c r="C25" s="152">
        <v>0</v>
      </c>
      <c r="D25" s="155">
        <f t="shared" si="0"/>
        <v>0</v>
      </c>
      <c r="E25" s="184">
        <v>0</v>
      </c>
      <c r="F25" s="65"/>
      <c r="G25" s="66"/>
      <c r="I25" s="68"/>
    </row>
    <row r="26" spans="1:9" ht="15.75">
      <c r="A26" s="71"/>
      <c r="B26" s="71"/>
      <c r="C26" s="71"/>
      <c r="D26" s="71"/>
      <c r="E26" s="71"/>
      <c r="I26" s="68"/>
    </row>
    <row r="27" spans="1:5" ht="12.75">
      <c r="A27" s="71"/>
      <c r="B27" s="71"/>
      <c r="C27" s="71"/>
      <c r="D27" s="71"/>
      <c r="E27" s="71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1968503937007874" right="0" top="0.5118110236220472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R21"/>
  <sheetViews>
    <sheetView view="pageBreakPreview" zoomScale="75" zoomScaleNormal="75" zoomScaleSheetLayoutView="75" zoomScalePageLayoutView="0" workbookViewId="0" topLeftCell="A1">
      <selection activeCell="G8" sqref="G8"/>
    </sheetView>
  </sheetViews>
  <sheetFormatPr defaultColWidth="8.8515625" defaultRowHeight="15"/>
  <cols>
    <col min="1" max="1" width="52.8515625" style="67" customWidth="1"/>
    <col min="2" max="2" width="21.28125" style="67" customWidth="1"/>
    <col min="3" max="4" width="22.00390625" style="67" customWidth="1"/>
    <col min="5" max="5" width="21.57421875" style="67" customWidth="1"/>
    <col min="6" max="6" width="8.8515625" style="67" customWidth="1"/>
    <col min="7" max="7" width="10.8515625" style="67" bestFit="1" customWidth="1"/>
    <col min="8" max="16384" width="8.8515625" style="67" customWidth="1"/>
  </cols>
  <sheetData>
    <row r="1" spans="1:5" s="62" customFormat="1" ht="49.5" customHeight="1">
      <c r="A1" s="224" t="s">
        <v>109</v>
      </c>
      <c r="B1" s="224"/>
      <c r="C1" s="224"/>
      <c r="D1" s="224"/>
      <c r="E1" s="224"/>
    </row>
    <row r="2" spans="1:5" s="62" customFormat="1" ht="20.25" customHeight="1">
      <c r="A2" s="225" t="s">
        <v>55</v>
      </c>
      <c r="B2" s="225"/>
      <c r="C2" s="225"/>
      <c r="D2" s="225"/>
      <c r="E2" s="225"/>
    </row>
    <row r="3" spans="1:5" s="62" customFormat="1" ht="17.25" customHeight="1" thickBot="1">
      <c r="A3" s="135"/>
      <c r="B3" s="135"/>
      <c r="C3" s="135"/>
      <c r="D3" s="135"/>
      <c r="E3" s="135"/>
    </row>
    <row r="4" spans="1:5" s="64" customFormat="1" ht="25.5" customHeight="1">
      <c r="A4" s="226"/>
      <c r="B4" s="228">
        <v>2017</v>
      </c>
      <c r="C4" s="228">
        <v>2018</v>
      </c>
      <c r="D4" s="230" t="s">
        <v>74</v>
      </c>
      <c r="E4" s="231"/>
    </row>
    <row r="5" spans="1:5" s="64" customFormat="1" ht="37.5" customHeight="1">
      <c r="A5" s="227"/>
      <c r="B5" s="229"/>
      <c r="C5" s="229"/>
      <c r="D5" s="139" t="s">
        <v>76</v>
      </c>
      <c r="E5" s="140" t="s">
        <v>2</v>
      </c>
    </row>
    <row r="6" spans="1:7" s="73" customFormat="1" ht="34.5" customHeight="1">
      <c r="A6" s="141" t="s">
        <v>35</v>
      </c>
      <c r="B6" s="72">
        <f>SUM(B7:B15)</f>
        <v>437</v>
      </c>
      <c r="C6" s="72">
        <f>SUM(C7:C15)</f>
        <v>346</v>
      </c>
      <c r="D6" s="72">
        <f aca="true" t="shared" si="0" ref="D6:D15">C6-B6</f>
        <v>-91</v>
      </c>
      <c r="E6" s="185">
        <f>ROUND(C6/B6*100,1)</f>
        <v>79.2</v>
      </c>
      <c r="G6" s="74"/>
    </row>
    <row r="7" spans="1:11" ht="51" customHeight="1">
      <c r="A7" s="142" t="s">
        <v>56</v>
      </c>
      <c r="B7" s="75">
        <v>67</v>
      </c>
      <c r="C7" s="75">
        <v>61</v>
      </c>
      <c r="D7" s="76">
        <f t="shared" si="0"/>
        <v>-6</v>
      </c>
      <c r="E7" s="185">
        <f aca="true" t="shared" si="1" ref="E7:E15">ROUND(C7/B7*100,1)</f>
        <v>91</v>
      </c>
      <c r="G7" s="74"/>
      <c r="H7" s="77"/>
      <c r="K7" s="77"/>
    </row>
    <row r="8" spans="1:11" ht="35.25" customHeight="1">
      <c r="A8" s="142" t="s">
        <v>57</v>
      </c>
      <c r="B8" s="75">
        <v>109</v>
      </c>
      <c r="C8" s="75">
        <v>80</v>
      </c>
      <c r="D8" s="76">
        <f t="shared" si="0"/>
        <v>-29</v>
      </c>
      <c r="E8" s="185">
        <f t="shared" si="1"/>
        <v>73.4</v>
      </c>
      <c r="G8" s="74"/>
      <c r="H8" s="77"/>
      <c r="K8" s="77"/>
    </row>
    <row r="9" spans="1:11" s="69" customFormat="1" ht="25.5" customHeight="1">
      <c r="A9" s="142" t="s">
        <v>58</v>
      </c>
      <c r="B9" s="75">
        <v>113</v>
      </c>
      <c r="C9" s="75">
        <v>25</v>
      </c>
      <c r="D9" s="76">
        <f t="shared" si="0"/>
        <v>-88</v>
      </c>
      <c r="E9" s="185">
        <f t="shared" si="1"/>
        <v>22.1</v>
      </c>
      <c r="F9" s="67"/>
      <c r="G9" s="74"/>
      <c r="H9" s="77"/>
      <c r="I9" s="67"/>
      <c r="K9" s="77"/>
    </row>
    <row r="10" spans="1:11" ht="36.75" customHeight="1">
      <c r="A10" s="142" t="s">
        <v>59</v>
      </c>
      <c r="B10" s="75">
        <v>15</v>
      </c>
      <c r="C10" s="75">
        <v>11</v>
      </c>
      <c r="D10" s="76">
        <f t="shared" si="0"/>
        <v>-4</v>
      </c>
      <c r="E10" s="185">
        <f t="shared" si="1"/>
        <v>73.3</v>
      </c>
      <c r="G10" s="74"/>
      <c r="H10" s="77"/>
      <c r="K10" s="77"/>
    </row>
    <row r="11" spans="1:11" ht="28.5" customHeight="1">
      <c r="A11" s="142" t="s">
        <v>60</v>
      </c>
      <c r="B11" s="75">
        <v>55</v>
      </c>
      <c r="C11" s="75">
        <v>142</v>
      </c>
      <c r="D11" s="76">
        <f t="shared" si="0"/>
        <v>87</v>
      </c>
      <c r="E11" s="185">
        <f t="shared" si="1"/>
        <v>258.2</v>
      </c>
      <c r="G11" s="74"/>
      <c r="H11" s="77"/>
      <c r="K11" s="77"/>
    </row>
    <row r="12" spans="1:11" ht="59.25" customHeight="1">
      <c r="A12" s="142" t="s">
        <v>61</v>
      </c>
      <c r="B12" s="75">
        <v>0</v>
      </c>
      <c r="C12" s="75">
        <v>0</v>
      </c>
      <c r="D12" s="76">
        <f t="shared" si="0"/>
        <v>0</v>
      </c>
      <c r="E12" s="185">
        <v>0</v>
      </c>
      <c r="G12" s="74"/>
      <c r="H12" s="77"/>
      <c r="K12" s="77"/>
    </row>
    <row r="13" spans="1:18" ht="30.75" customHeight="1">
      <c r="A13" s="142" t="s">
        <v>62</v>
      </c>
      <c r="B13" s="75">
        <v>12</v>
      </c>
      <c r="C13" s="75">
        <v>3</v>
      </c>
      <c r="D13" s="76">
        <f t="shared" si="0"/>
        <v>-9</v>
      </c>
      <c r="E13" s="185">
        <f t="shared" si="1"/>
        <v>25</v>
      </c>
      <c r="G13" s="74"/>
      <c r="H13" s="77"/>
      <c r="K13" s="77"/>
      <c r="R13" s="78"/>
    </row>
    <row r="14" spans="1:18" ht="75" customHeight="1">
      <c r="A14" s="142" t="s">
        <v>63</v>
      </c>
      <c r="B14" s="75">
        <v>24</v>
      </c>
      <c r="C14" s="75">
        <v>11</v>
      </c>
      <c r="D14" s="76">
        <f t="shared" si="0"/>
        <v>-13</v>
      </c>
      <c r="E14" s="185">
        <f t="shared" si="1"/>
        <v>45.8</v>
      </c>
      <c r="G14" s="74"/>
      <c r="H14" s="77"/>
      <c r="K14" s="77"/>
      <c r="R14" s="78"/>
    </row>
    <row r="15" spans="1:18" ht="33" customHeight="1" thickBot="1">
      <c r="A15" s="143" t="s">
        <v>64</v>
      </c>
      <c r="B15" s="144">
        <v>42</v>
      </c>
      <c r="C15" s="144">
        <v>13</v>
      </c>
      <c r="D15" s="145">
        <f t="shared" si="0"/>
        <v>-29</v>
      </c>
      <c r="E15" s="185">
        <f t="shared" si="1"/>
        <v>31</v>
      </c>
      <c r="G15" s="74"/>
      <c r="H15" s="77"/>
      <c r="K15" s="77"/>
      <c r="R15" s="78"/>
    </row>
    <row r="16" spans="1:18" ht="12.75">
      <c r="A16" s="71"/>
      <c r="B16" s="71"/>
      <c r="C16" s="71"/>
      <c r="D16" s="71"/>
      <c r="R16" s="78"/>
    </row>
    <row r="17" spans="1:18" ht="12.75">
      <c r="A17" s="71"/>
      <c r="B17" s="71"/>
      <c r="C17" s="71"/>
      <c r="D17" s="71"/>
      <c r="R17" s="78"/>
    </row>
    <row r="18" ht="12.75">
      <c r="R18" s="78"/>
    </row>
    <row r="19" ht="12.75">
      <c r="R19" s="78"/>
    </row>
    <row r="20" ht="12.75">
      <c r="R20" s="78"/>
    </row>
    <row r="21" ht="12.75">
      <c r="R21" s="78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5118110236220472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30"/>
  <sheetViews>
    <sheetView view="pageBreakPreview" zoomScale="75" zoomScaleSheetLayoutView="75" zoomScalePageLayoutView="0" workbookViewId="0" topLeftCell="A1">
      <pane xSplit="1" ySplit="4" topLeftCell="B5" activePane="bottomRight" state="frozen"/>
      <selection pane="topLeft" activeCell="T9" sqref="T9"/>
      <selection pane="topRight" activeCell="T9" sqref="T9"/>
      <selection pane="bottomLeft" activeCell="T9" sqref="T9"/>
      <selection pane="bottomRight" activeCell="A3" sqref="A3:A4"/>
    </sheetView>
  </sheetViews>
  <sheetFormatPr defaultColWidth="9.140625" defaultRowHeight="15"/>
  <cols>
    <col min="1" max="1" width="52.421875" style="1" customWidth="1"/>
    <col min="2" max="2" width="10.421875" style="1" customWidth="1"/>
    <col min="3" max="3" width="9.421875" style="1" customWidth="1"/>
    <col min="4" max="4" width="9.28125" style="1" customWidth="1"/>
    <col min="5" max="5" width="16.00390625" style="1" customWidth="1"/>
    <col min="6" max="6" width="9.140625" style="1" customWidth="1"/>
    <col min="7" max="8" width="11.7109375" style="1" bestFit="1" customWidth="1"/>
    <col min="9" max="16384" width="9.140625" style="1" customWidth="1"/>
  </cols>
  <sheetData>
    <row r="1" spans="1:5" ht="26.25" customHeight="1">
      <c r="A1" s="243" t="s">
        <v>129</v>
      </c>
      <c r="B1" s="243"/>
      <c r="C1" s="243"/>
      <c r="D1" s="243"/>
      <c r="E1" s="243"/>
    </row>
    <row r="2" spans="1:5" ht="27" customHeight="1">
      <c r="A2" s="244" t="s">
        <v>110</v>
      </c>
      <c r="B2" s="244"/>
      <c r="C2" s="244"/>
      <c r="D2" s="244"/>
      <c r="E2" s="244"/>
    </row>
    <row r="3" spans="1:6" ht="18" customHeight="1">
      <c r="A3" s="239" t="s">
        <v>0</v>
      </c>
      <c r="B3" s="240">
        <v>2017</v>
      </c>
      <c r="C3" s="240">
        <v>2018</v>
      </c>
      <c r="D3" s="245" t="s">
        <v>1</v>
      </c>
      <c r="E3" s="245"/>
      <c r="F3" s="2"/>
    </row>
    <row r="4" spans="1:6" ht="50.25" customHeight="1">
      <c r="A4" s="239"/>
      <c r="B4" s="239"/>
      <c r="C4" s="239"/>
      <c r="D4" s="61" t="s">
        <v>2</v>
      </c>
      <c r="E4" s="86" t="s">
        <v>111</v>
      </c>
      <c r="F4" s="2"/>
    </row>
    <row r="5" spans="1:6" ht="21" customHeight="1">
      <c r="A5" s="87" t="s">
        <v>112</v>
      </c>
      <c r="B5" s="83">
        <v>11379</v>
      </c>
      <c r="C5" s="83">
        <v>10019</v>
      </c>
      <c r="D5" s="82">
        <f>ROUND(C5/B5*100,1)</f>
        <v>88</v>
      </c>
      <c r="E5" s="186">
        <f aca="true" t="shared" si="0" ref="E5:E18">C5-B5</f>
        <v>-1360</v>
      </c>
      <c r="F5" s="1" t="s">
        <v>3</v>
      </c>
    </row>
    <row r="6" spans="1:5" ht="15.75">
      <c r="A6" s="88" t="s">
        <v>4</v>
      </c>
      <c r="B6" s="187">
        <v>2179</v>
      </c>
      <c r="C6" s="187">
        <v>1840</v>
      </c>
      <c r="D6" s="82">
        <f>ROUND(C6/B6*100,1)</f>
        <v>84.4</v>
      </c>
      <c r="E6" s="157">
        <f t="shared" si="0"/>
        <v>-339</v>
      </c>
    </row>
    <row r="7" spans="1:7" ht="33" customHeight="1">
      <c r="A7" s="160" t="s">
        <v>113</v>
      </c>
      <c r="B7" s="188">
        <v>1532</v>
      </c>
      <c r="C7" s="189">
        <v>1860</v>
      </c>
      <c r="D7" s="190">
        <f>ROUND(C7/B7*100,1)</f>
        <v>121.4</v>
      </c>
      <c r="E7" s="191">
        <f t="shared" si="0"/>
        <v>328</v>
      </c>
      <c r="F7" s="3"/>
      <c r="G7" s="4"/>
    </row>
    <row r="8" spans="1:7" ht="31.5">
      <c r="A8" s="89" t="s">
        <v>114</v>
      </c>
      <c r="B8" s="187">
        <v>1092</v>
      </c>
      <c r="C8" s="192">
        <v>1198</v>
      </c>
      <c r="D8" s="82">
        <f>ROUND(C8/B8*100,1)</f>
        <v>109.7</v>
      </c>
      <c r="E8" s="186">
        <f t="shared" si="0"/>
        <v>106</v>
      </c>
      <c r="F8" s="3"/>
      <c r="G8" s="4"/>
    </row>
    <row r="9" spans="1:7" ht="33" customHeight="1">
      <c r="A9" s="90" t="s">
        <v>5</v>
      </c>
      <c r="B9" s="84">
        <v>71.3</v>
      </c>
      <c r="C9" s="84">
        <v>64.4</v>
      </c>
      <c r="D9" s="235" t="s">
        <v>115</v>
      </c>
      <c r="E9" s="236"/>
      <c r="F9" s="5"/>
      <c r="G9" s="4"/>
    </row>
    <row r="10" spans="1:7" ht="33" customHeight="1">
      <c r="A10" s="88" t="s">
        <v>116</v>
      </c>
      <c r="B10" s="159">
        <v>2</v>
      </c>
      <c r="C10" s="159">
        <v>4</v>
      </c>
      <c r="D10" s="85">
        <f>ROUND(C10/B10*100,1)</f>
        <v>200</v>
      </c>
      <c r="E10" s="193">
        <f>C10-B10</f>
        <v>2</v>
      </c>
      <c r="F10" s="5"/>
      <c r="G10" s="4"/>
    </row>
    <row r="11" spans="1:7" ht="36" customHeight="1">
      <c r="A11" s="158" t="s">
        <v>80</v>
      </c>
      <c r="B11" s="194">
        <v>31</v>
      </c>
      <c r="C11" s="194">
        <v>30</v>
      </c>
      <c r="D11" s="195">
        <f aca="true" t="shared" si="1" ref="D11:D19">ROUND(C11/B11*100,1)</f>
        <v>96.8</v>
      </c>
      <c r="E11" s="196">
        <f>C11-B11</f>
        <v>-1</v>
      </c>
      <c r="F11" s="5"/>
      <c r="G11" s="4"/>
    </row>
    <row r="12" spans="1:5" ht="33" customHeight="1">
      <c r="A12" s="88" t="s">
        <v>117</v>
      </c>
      <c r="B12" s="192">
        <v>237</v>
      </c>
      <c r="C12" s="187">
        <v>417</v>
      </c>
      <c r="D12" s="85">
        <f t="shared" si="1"/>
        <v>175.9</v>
      </c>
      <c r="E12" s="157">
        <f t="shared" si="0"/>
        <v>180</v>
      </c>
    </row>
    <row r="13" spans="1:5" ht="16.5" customHeight="1">
      <c r="A13" s="158" t="s">
        <v>91</v>
      </c>
      <c r="B13" s="197">
        <v>13</v>
      </c>
      <c r="C13" s="194">
        <v>15</v>
      </c>
      <c r="D13" s="85">
        <f t="shared" si="1"/>
        <v>115.4</v>
      </c>
      <c r="E13" s="198">
        <f>C13-B13</f>
        <v>2</v>
      </c>
    </row>
    <row r="14" spans="1:5" s="2" customFormat="1" ht="17.25" customHeight="1">
      <c r="A14" s="158" t="s">
        <v>92</v>
      </c>
      <c r="B14" s="197">
        <v>0</v>
      </c>
      <c r="C14" s="197">
        <v>0</v>
      </c>
      <c r="D14" s="196">
        <v>0</v>
      </c>
      <c r="E14" s="198">
        <f>C14-B14</f>
        <v>0</v>
      </c>
    </row>
    <row r="15" spans="1:6" ht="33.75" customHeight="1">
      <c r="A15" s="87" t="s">
        <v>118</v>
      </c>
      <c r="B15" s="199">
        <v>277</v>
      </c>
      <c r="C15" s="200">
        <v>405</v>
      </c>
      <c r="D15" s="85">
        <f t="shared" si="1"/>
        <v>146.2</v>
      </c>
      <c r="E15" s="186">
        <f t="shared" si="0"/>
        <v>128</v>
      </c>
      <c r="F15" s="6"/>
    </row>
    <row r="16" spans="1:6" ht="31.5">
      <c r="A16" s="158" t="s">
        <v>119</v>
      </c>
      <c r="B16" s="194">
        <v>1254</v>
      </c>
      <c r="C16" s="194">
        <v>1803</v>
      </c>
      <c r="D16" s="85">
        <f t="shared" si="1"/>
        <v>143.8</v>
      </c>
      <c r="E16" s="198">
        <f t="shared" si="0"/>
        <v>549</v>
      </c>
      <c r="F16" s="7"/>
    </row>
    <row r="17" spans="1:11" ht="15.75">
      <c r="A17" s="160" t="s">
        <v>19</v>
      </c>
      <c r="B17" s="189">
        <v>4168</v>
      </c>
      <c r="C17" s="189">
        <v>5302</v>
      </c>
      <c r="D17" s="85">
        <f t="shared" si="1"/>
        <v>127.2</v>
      </c>
      <c r="E17" s="191">
        <f t="shared" si="0"/>
        <v>1134</v>
      </c>
      <c r="F17" s="7"/>
      <c r="K17" s="8"/>
    </row>
    <row r="18" spans="1:6" ht="16.5" customHeight="1">
      <c r="A18" s="158" t="s">
        <v>4</v>
      </c>
      <c r="B18" s="197">
        <v>2520</v>
      </c>
      <c r="C18" s="197">
        <v>3075</v>
      </c>
      <c r="D18" s="85">
        <f t="shared" si="1"/>
        <v>122</v>
      </c>
      <c r="E18" s="198">
        <f t="shared" si="0"/>
        <v>555</v>
      </c>
      <c r="F18" s="7"/>
    </row>
    <row r="19" spans="1:6" ht="37.5" customHeight="1">
      <c r="A19" s="87" t="s">
        <v>120</v>
      </c>
      <c r="B19" s="80">
        <v>1849.6</v>
      </c>
      <c r="C19" s="81">
        <v>2035</v>
      </c>
      <c r="D19" s="85">
        <f t="shared" si="1"/>
        <v>110</v>
      </c>
      <c r="E19" s="79" t="s">
        <v>121</v>
      </c>
      <c r="F19" s="7"/>
    </row>
    <row r="20" spans="1:5" ht="9" customHeight="1">
      <c r="A20" s="237" t="s">
        <v>122</v>
      </c>
      <c r="B20" s="237"/>
      <c r="C20" s="237"/>
      <c r="D20" s="237"/>
      <c r="E20" s="237"/>
    </row>
    <row r="21" spans="1:5" ht="21.75" customHeight="1">
      <c r="A21" s="238"/>
      <c r="B21" s="238"/>
      <c r="C21" s="238"/>
      <c r="D21" s="238"/>
      <c r="E21" s="238"/>
    </row>
    <row r="22" spans="1:5" ht="12.75" customHeight="1">
      <c r="A22" s="239" t="s">
        <v>0</v>
      </c>
      <c r="B22" s="240">
        <v>2017</v>
      </c>
      <c r="C22" s="240">
        <v>2018</v>
      </c>
      <c r="D22" s="241" t="s">
        <v>1</v>
      </c>
      <c r="E22" s="242"/>
    </row>
    <row r="23" spans="1:5" ht="48.75" customHeight="1">
      <c r="A23" s="239"/>
      <c r="B23" s="239"/>
      <c r="C23" s="239"/>
      <c r="D23" s="61" t="s">
        <v>2</v>
      </c>
      <c r="E23" s="79" t="s">
        <v>123</v>
      </c>
    </row>
    <row r="24" spans="1:8" ht="26.25" customHeight="1">
      <c r="A24" s="87" t="s">
        <v>112</v>
      </c>
      <c r="B24" s="201">
        <v>10189</v>
      </c>
      <c r="C24" s="202">
        <v>8520</v>
      </c>
      <c r="D24" s="82">
        <f>ROUND(C24/B24*100,1)</f>
        <v>83.6</v>
      </c>
      <c r="E24" s="186">
        <f>C24-B24</f>
        <v>-1669</v>
      </c>
      <c r="G24" s="9"/>
      <c r="H24" s="9"/>
    </row>
    <row r="25" spans="1:5" ht="31.5">
      <c r="A25" s="87" t="s">
        <v>124</v>
      </c>
      <c r="B25" s="201">
        <v>8362</v>
      </c>
      <c r="C25" s="202">
        <v>6878</v>
      </c>
      <c r="D25" s="82">
        <f>ROUND(C25/B25*100,1)</f>
        <v>82.3</v>
      </c>
      <c r="E25" s="186">
        <f>C25-B25</f>
        <v>-1484</v>
      </c>
    </row>
    <row r="26" spans="1:5" ht="24" customHeight="1">
      <c r="A26" s="87" t="s">
        <v>130</v>
      </c>
      <c r="B26" s="201">
        <v>1417</v>
      </c>
      <c r="C26" s="202">
        <v>2470</v>
      </c>
      <c r="D26" s="82">
        <f>ROUND(C26/B26*100,1)</f>
        <v>174.3</v>
      </c>
      <c r="E26" s="186">
        <f>C26-B26</f>
        <v>1053</v>
      </c>
    </row>
    <row r="27" spans="1:5" ht="34.5" customHeight="1">
      <c r="A27" s="160" t="s">
        <v>93</v>
      </c>
      <c r="B27" s="203" t="s">
        <v>7</v>
      </c>
      <c r="C27" s="203">
        <v>410</v>
      </c>
      <c r="D27" s="190" t="s">
        <v>7</v>
      </c>
      <c r="E27" s="163" t="s">
        <v>7</v>
      </c>
    </row>
    <row r="28" spans="1:10" ht="30" customHeight="1">
      <c r="A28" s="164" t="s">
        <v>8</v>
      </c>
      <c r="B28" s="162">
        <v>3556</v>
      </c>
      <c r="C28" s="162">
        <v>4488</v>
      </c>
      <c r="D28" s="161">
        <f>ROUND(C28/B28*100,1)</f>
        <v>126.2</v>
      </c>
      <c r="E28" s="165" t="s">
        <v>125</v>
      </c>
      <c r="F28" s="7"/>
      <c r="G28" s="7"/>
      <c r="I28" s="7"/>
      <c r="J28" s="10"/>
    </row>
    <row r="29" spans="1:5" ht="24.75" customHeight="1">
      <c r="A29" s="87" t="s">
        <v>9</v>
      </c>
      <c r="B29" s="83">
        <v>7</v>
      </c>
      <c r="C29" s="83">
        <v>3</v>
      </c>
      <c r="D29" s="232" t="s">
        <v>82</v>
      </c>
      <c r="E29" s="233"/>
    </row>
    <row r="30" spans="1:5" ht="33" customHeight="1">
      <c r="A30" s="234"/>
      <c r="B30" s="234"/>
      <c r="C30" s="234"/>
      <c r="D30" s="234"/>
      <c r="E30" s="234"/>
    </row>
  </sheetData>
  <sheetProtection/>
  <mergeCells count="14">
    <mergeCell ref="A1:E1"/>
    <mergeCell ref="A2:E2"/>
    <mergeCell ref="A3:A4"/>
    <mergeCell ref="B3:B4"/>
    <mergeCell ref="C3:C4"/>
    <mergeCell ref="D3:E3"/>
    <mergeCell ref="D29:E29"/>
    <mergeCell ref="A30:E30"/>
    <mergeCell ref="D9:E9"/>
    <mergeCell ref="A20:E21"/>
    <mergeCell ref="A22:A23"/>
    <mergeCell ref="B22:B23"/>
    <mergeCell ref="C22:C23"/>
    <mergeCell ref="D22:E22"/>
  </mergeCells>
  <printOptions horizontalCentered="1"/>
  <pageMargins left="0.5905511811023623" right="0" top="0.3937007874015748" bottom="0" header="0" footer="0"/>
  <pageSetup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CQ28"/>
  <sheetViews>
    <sheetView view="pageBreakPreview" zoomScale="75" zoomScaleNormal="75" zoomScaleSheetLayoutView="75" zoomScalePageLayoutView="0" workbookViewId="0" topLeftCell="A1">
      <pane xSplit="1" ySplit="8" topLeftCell="B9" activePane="bottomRight" state="frozen"/>
      <selection pane="topLeft" activeCell="T9" sqref="T9"/>
      <selection pane="topRight" activeCell="T9" sqref="T9"/>
      <selection pane="bottomLeft" activeCell="T9" sqref="T9"/>
      <selection pane="bottomRight" activeCell="R10" sqref="R10"/>
    </sheetView>
  </sheetViews>
  <sheetFormatPr defaultColWidth="9.140625" defaultRowHeight="15"/>
  <cols>
    <col min="1" max="1" width="27.421875" style="14" customWidth="1"/>
    <col min="2" max="3" width="10.00390625" style="14" customWidth="1"/>
    <col min="4" max="4" width="9.7109375" style="14" customWidth="1"/>
    <col min="5" max="5" width="9.28125" style="14" customWidth="1"/>
    <col min="6" max="7" width="8.57421875" style="14" customWidth="1"/>
    <col min="8" max="8" width="6.00390625" style="14" customWidth="1"/>
    <col min="9" max="9" width="8.28125" style="14" customWidth="1"/>
    <col min="10" max="11" width="8.421875" style="14" customWidth="1"/>
    <col min="12" max="12" width="6.8515625" style="14" customWidth="1"/>
    <col min="13" max="13" width="7.140625" style="14" customWidth="1"/>
    <col min="14" max="15" width="7.28125" style="14" customWidth="1"/>
    <col min="16" max="16" width="6.140625" style="14" customWidth="1"/>
    <col min="17" max="17" width="5.421875" style="14" customWidth="1"/>
    <col min="18" max="19" width="8.28125" style="14" customWidth="1"/>
    <col min="20" max="20" width="6.421875" style="14" customWidth="1"/>
    <col min="21" max="22" width="7.28125" style="14" customWidth="1"/>
    <col min="23" max="23" width="7.140625" style="14" customWidth="1"/>
    <col min="24" max="24" width="8.421875" style="14" customWidth="1"/>
    <col min="25" max="25" width="9.140625" style="14" customWidth="1"/>
    <col min="26" max="26" width="8.57421875" style="14" customWidth="1"/>
    <col min="27" max="27" width="8.8515625" style="14" customWidth="1"/>
    <col min="28" max="28" width="6.421875" style="14" customWidth="1"/>
    <col min="29" max="29" width="8.421875" style="14" customWidth="1"/>
    <col min="30" max="30" width="8.28125" style="14" customWidth="1"/>
    <col min="31" max="31" width="8.421875" style="14" customWidth="1"/>
    <col min="32" max="32" width="6.7109375" style="14" customWidth="1"/>
    <col min="33" max="33" width="8.28125" style="14" customWidth="1"/>
    <col min="34" max="34" width="9.57421875" style="14" customWidth="1"/>
    <col min="35" max="35" width="8.421875" style="14" customWidth="1"/>
    <col min="36" max="36" width="9.7109375" style="14" customWidth="1"/>
    <col min="37" max="37" width="8.57421875" style="14" customWidth="1"/>
    <col min="38" max="38" width="7.421875" style="14" customWidth="1"/>
    <col min="39" max="39" width="7.8515625" style="14" customWidth="1"/>
    <col min="40" max="40" width="7.57421875" style="14" customWidth="1"/>
    <col min="41" max="41" width="7.28125" style="14" customWidth="1"/>
    <col min="42" max="42" width="7.421875" style="14" customWidth="1"/>
    <col min="43" max="43" width="6.7109375" style="14" customWidth="1"/>
    <col min="44" max="44" width="8.57421875" style="14" customWidth="1"/>
    <col min="45" max="45" width="8.140625" style="14" customWidth="1"/>
    <col min="46" max="46" width="7.28125" style="14" customWidth="1"/>
    <col min="47" max="47" width="8.00390625" style="14" customWidth="1"/>
    <col min="48" max="48" width="6.421875" style="14" customWidth="1"/>
    <col min="49" max="49" width="7.140625" style="14" customWidth="1"/>
    <col min="50" max="50" width="8.57421875" style="14" customWidth="1"/>
    <col min="51" max="51" width="9.421875" style="14" customWidth="1"/>
    <col min="52" max="53" width="7.28125" style="14" customWidth="1"/>
    <col min="54" max="57" width="7.421875" style="14" hidden="1" customWidth="1"/>
    <col min="58" max="58" width="10.00390625" style="14" customWidth="1"/>
    <col min="59" max="59" width="10.7109375" style="14" customWidth="1"/>
    <col min="60" max="60" width="7.421875" style="14" customWidth="1"/>
    <col min="61" max="61" width="7.7109375" style="14" customWidth="1"/>
    <col min="62" max="62" width="10.28125" style="14" customWidth="1"/>
    <col min="63" max="63" width="11.00390625" style="14" customWidth="1"/>
    <col min="64" max="64" width="8.57421875" style="14" customWidth="1"/>
    <col min="65" max="65" width="8.140625" style="14" customWidth="1"/>
    <col min="66" max="66" width="8.421875" style="14" customWidth="1"/>
    <col min="67" max="67" width="8.57421875" style="14" customWidth="1"/>
    <col min="68" max="68" width="6.00390625" style="14" customWidth="1"/>
    <col min="69" max="69" width="8.28125" style="14" customWidth="1"/>
    <col min="70" max="70" width="8.7109375" style="14" customWidth="1"/>
    <col min="71" max="71" width="9.421875" style="14" customWidth="1"/>
    <col min="72" max="72" width="6.421875" style="14" customWidth="1"/>
    <col min="73" max="73" width="9.00390625" style="14" customWidth="1"/>
    <col min="74" max="77" width="9.57421875" style="14" customWidth="1"/>
    <col min="78" max="82" width="10.28125" style="14" customWidth="1"/>
    <col min="83" max="85" width="9.57421875" style="14" customWidth="1"/>
    <col min="86" max="89" width="8.7109375" style="14" customWidth="1"/>
    <col min="90" max="90" width="6.57421875" style="14" customWidth="1"/>
    <col min="91" max="91" width="9.28125" style="14" customWidth="1"/>
    <col min="92" max="16384" width="9.140625" style="14" customWidth="1"/>
  </cols>
  <sheetData>
    <row r="1" spans="1:90" ht="21.75" customHeight="1">
      <c r="A1" s="11"/>
      <c r="B1" s="287" t="s">
        <v>127</v>
      </c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N1" s="15"/>
      <c r="BP1" s="15"/>
      <c r="BQ1" s="15"/>
      <c r="BS1" s="16"/>
      <c r="BY1" s="16"/>
      <c r="BZ1" s="16"/>
      <c r="CL1" s="16"/>
    </row>
    <row r="2" spans="1:88" ht="21.75" customHeight="1" thickBot="1">
      <c r="A2" s="17"/>
      <c r="B2" s="288" t="s">
        <v>128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20"/>
      <c r="BO2" s="20"/>
      <c r="BP2" s="20"/>
      <c r="BQ2" s="20"/>
      <c r="BR2" s="20"/>
      <c r="BS2" s="16" t="s">
        <v>10</v>
      </c>
      <c r="BV2" s="16"/>
      <c r="CJ2" s="16" t="s">
        <v>10</v>
      </c>
    </row>
    <row r="3" spans="1:90" ht="11.25" customHeight="1">
      <c r="A3" s="289"/>
      <c r="B3" s="268" t="s">
        <v>78</v>
      </c>
      <c r="C3" s="268"/>
      <c r="D3" s="268"/>
      <c r="E3" s="268"/>
      <c r="F3" s="259" t="s">
        <v>79</v>
      </c>
      <c r="G3" s="260"/>
      <c r="H3" s="260"/>
      <c r="I3" s="261"/>
      <c r="J3" s="259" t="s">
        <v>11</v>
      </c>
      <c r="K3" s="260"/>
      <c r="L3" s="260"/>
      <c r="M3" s="261"/>
      <c r="N3" s="275" t="s">
        <v>80</v>
      </c>
      <c r="O3" s="276"/>
      <c r="P3" s="276"/>
      <c r="Q3" s="277"/>
      <c r="R3" s="259" t="s">
        <v>12</v>
      </c>
      <c r="S3" s="260"/>
      <c r="T3" s="260"/>
      <c r="U3" s="261"/>
      <c r="V3" s="259" t="s">
        <v>81</v>
      </c>
      <c r="W3" s="260"/>
      <c r="X3" s="260"/>
      <c r="Y3" s="261"/>
      <c r="Z3" s="259" t="s">
        <v>13</v>
      </c>
      <c r="AA3" s="260"/>
      <c r="AB3" s="260"/>
      <c r="AC3" s="261"/>
      <c r="AD3" s="284" t="s">
        <v>14</v>
      </c>
      <c r="AE3" s="285"/>
      <c r="AF3" s="285"/>
      <c r="AG3" s="269"/>
      <c r="AH3" s="268" t="s">
        <v>15</v>
      </c>
      <c r="AI3" s="268"/>
      <c r="AJ3" s="268"/>
      <c r="AK3" s="268"/>
      <c r="AL3" s="284" t="s">
        <v>16</v>
      </c>
      <c r="AM3" s="285"/>
      <c r="AN3" s="285"/>
      <c r="AO3" s="285"/>
      <c r="AP3" s="285"/>
      <c r="AQ3" s="285"/>
      <c r="AR3" s="285"/>
      <c r="AS3" s="285"/>
      <c r="AT3" s="285"/>
      <c r="AU3" s="285"/>
      <c r="AV3" s="285"/>
      <c r="AW3" s="269"/>
      <c r="AX3" s="259" t="s">
        <v>17</v>
      </c>
      <c r="AY3" s="260"/>
      <c r="AZ3" s="260"/>
      <c r="BA3" s="261"/>
      <c r="BB3" s="21"/>
      <c r="BC3" s="22"/>
      <c r="BD3" s="22"/>
      <c r="BE3" s="22"/>
      <c r="BF3" s="274" t="s">
        <v>18</v>
      </c>
      <c r="BG3" s="274"/>
      <c r="BH3" s="274"/>
      <c r="BI3" s="274"/>
      <c r="BJ3" s="268" t="s">
        <v>19</v>
      </c>
      <c r="BK3" s="268"/>
      <c r="BL3" s="268"/>
      <c r="BM3" s="268"/>
      <c r="BN3" s="259" t="s">
        <v>20</v>
      </c>
      <c r="BO3" s="260"/>
      <c r="BP3" s="260"/>
      <c r="BQ3" s="261"/>
      <c r="BR3" s="268" t="s">
        <v>21</v>
      </c>
      <c r="BS3" s="268"/>
      <c r="BT3" s="268"/>
      <c r="BU3" s="268"/>
      <c r="BV3" s="275" t="s">
        <v>126</v>
      </c>
      <c r="BW3" s="276"/>
      <c r="BX3" s="276"/>
      <c r="BY3" s="277"/>
      <c r="BZ3" s="259" t="s">
        <v>22</v>
      </c>
      <c r="CA3" s="260"/>
      <c r="CB3" s="260"/>
      <c r="CC3" s="260"/>
      <c r="CD3" s="261"/>
      <c r="CE3" s="259" t="s">
        <v>8</v>
      </c>
      <c r="CF3" s="260"/>
      <c r="CG3" s="260"/>
      <c r="CH3" s="261"/>
      <c r="CI3" s="268" t="s">
        <v>23</v>
      </c>
      <c r="CJ3" s="268"/>
      <c r="CK3" s="268"/>
      <c r="CL3" s="23"/>
    </row>
    <row r="4" spans="1:90" ht="38.25" customHeight="1">
      <c r="A4" s="290"/>
      <c r="B4" s="268"/>
      <c r="C4" s="268"/>
      <c r="D4" s="268"/>
      <c r="E4" s="268"/>
      <c r="F4" s="262"/>
      <c r="G4" s="263"/>
      <c r="H4" s="263"/>
      <c r="I4" s="264"/>
      <c r="J4" s="262"/>
      <c r="K4" s="263"/>
      <c r="L4" s="263"/>
      <c r="M4" s="264"/>
      <c r="N4" s="278"/>
      <c r="O4" s="279"/>
      <c r="P4" s="279"/>
      <c r="Q4" s="280"/>
      <c r="R4" s="262"/>
      <c r="S4" s="263"/>
      <c r="T4" s="263"/>
      <c r="U4" s="264"/>
      <c r="V4" s="262"/>
      <c r="W4" s="263"/>
      <c r="X4" s="263"/>
      <c r="Y4" s="264"/>
      <c r="Z4" s="262"/>
      <c r="AA4" s="263"/>
      <c r="AB4" s="263"/>
      <c r="AC4" s="264"/>
      <c r="AD4" s="269" t="s">
        <v>24</v>
      </c>
      <c r="AE4" s="268"/>
      <c r="AF4" s="268"/>
      <c r="AG4" s="268"/>
      <c r="AH4" s="268"/>
      <c r="AI4" s="268"/>
      <c r="AJ4" s="268"/>
      <c r="AK4" s="268"/>
      <c r="AL4" s="268" t="s">
        <v>25</v>
      </c>
      <c r="AM4" s="268"/>
      <c r="AN4" s="268"/>
      <c r="AO4" s="268"/>
      <c r="AP4" s="268" t="s">
        <v>26</v>
      </c>
      <c r="AQ4" s="268"/>
      <c r="AR4" s="268"/>
      <c r="AS4" s="268"/>
      <c r="AT4" s="268" t="s">
        <v>27</v>
      </c>
      <c r="AU4" s="268"/>
      <c r="AV4" s="268"/>
      <c r="AW4" s="268"/>
      <c r="AX4" s="262"/>
      <c r="AY4" s="263"/>
      <c r="AZ4" s="263"/>
      <c r="BA4" s="264"/>
      <c r="BB4" s="24"/>
      <c r="BC4" s="25"/>
      <c r="BD4" s="270" t="s">
        <v>28</v>
      </c>
      <c r="BE4" s="271"/>
      <c r="BF4" s="274"/>
      <c r="BG4" s="274"/>
      <c r="BH4" s="274"/>
      <c r="BI4" s="274"/>
      <c r="BJ4" s="268"/>
      <c r="BK4" s="268"/>
      <c r="BL4" s="268"/>
      <c r="BM4" s="268"/>
      <c r="BN4" s="262"/>
      <c r="BO4" s="263"/>
      <c r="BP4" s="263"/>
      <c r="BQ4" s="264"/>
      <c r="BR4" s="268"/>
      <c r="BS4" s="268"/>
      <c r="BT4" s="268"/>
      <c r="BU4" s="268"/>
      <c r="BV4" s="278"/>
      <c r="BW4" s="279"/>
      <c r="BX4" s="279"/>
      <c r="BY4" s="280"/>
      <c r="BZ4" s="262"/>
      <c r="CA4" s="263"/>
      <c r="CB4" s="263"/>
      <c r="CC4" s="263"/>
      <c r="CD4" s="264"/>
      <c r="CE4" s="262"/>
      <c r="CF4" s="263"/>
      <c r="CG4" s="263"/>
      <c r="CH4" s="264"/>
      <c r="CI4" s="268"/>
      <c r="CJ4" s="268"/>
      <c r="CK4" s="268"/>
      <c r="CL4" s="23"/>
    </row>
    <row r="5" spans="1:90" ht="15" customHeight="1">
      <c r="A5" s="290"/>
      <c r="B5" s="286"/>
      <c r="C5" s="286"/>
      <c r="D5" s="286"/>
      <c r="E5" s="286"/>
      <c r="F5" s="262"/>
      <c r="G5" s="263"/>
      <c r="H5" s="263"/>
      <c r="I5" s="264"/>
      <c r="J5" s="265"/>
      <c r="K5" s="266"/>
      <c r="L5" s="266"/>
      <c r="M5" s="267"/>
      <c r="N5" s="281"/>
      <c r="O5" s="282"/>
      <c r="P5" s="282"/>
      <c r="Q5" s="283"/>
      <c r="R5" s="265"/>
      <c r="S5" s="266"/>
      <c r="T5" s="266"/>
      <c r="U5" s="267"/>
      <c r="V5" s="265"/>
      <c r="W5" s="266"/>
      <c r="X5" s="266"/>
      <c r="Y5" s="267"/>
      <c r="Z5" s="265"/>
      <c r="AA5" s="266"/>
      <c r="AB5" s="266"/>
      <c r="AC5" s="267"/>
      <c r="AD5" s="269"/>
      <c r="AE5" s="268"/>
      <c r="AF5" s="268"/>
      <c r="AG5" s="268"/>
      <c r="AH5" s="286"/>
      <c r="AI5" s="286"/>
      <c r="AJ5" s="286"/>
      <c r="AK5" s="286"/>
      <c r="AL5" s="268"/>
      <c r="AM5" s="268"/>
      <c r="AN5" s="268"/>
      <c r="AO5" s="268"/>
      <c r="AP5" s="268"/>
      <c r="AQ5" s="268"/>
      <c r="AR5" s="268"/>
      <c r="AS5" s="268"/>
      <c r="AT5" s="268"/>
      <c r="AU5" s="268"/>
      <c r="AV5" s="268"/>
      <c r="AW5" s="268"/>
      <c r="AX5" s="265"/>
      <c r="AY5" s="266"/>
      <c r="AZ5" s="266"/>
      <c r="BA5" s="267"/>
      <c r="BB5" s="26"/>
      <c r="BC5" s="27"/>
      <c r="BD5" s="272"/>
      <c r="BE5" s="273"/>
      <c r="BF5" s="274"/>
      <c r="BG5" s="274"/>
      <c r="BH5" s="274"/>
      <c r="BI5" s="274"/>
      <c r="BJ5" s="268"/>
      <c r="BK5" s="268"/>
      <c r="BL5" s="268"/>
      <c r="BM5" s="268"/>
      <c r="BN5" s="265"/>
      <c r="BO5" s="266"/>
      <c r="BP5" s="266"/>
      <c r="BQ5" s="267"/>
      <c r="BR5" s="268"/>
      <c r="BS5" s="268"/>
      <c r="BT5" s="268"/>
      <c r="BU5" s="268"/>
      <c r="BV5" s="281"/>
      <c r="BW5" s="282"/>
      <c r="BX5" s="282"/>
      <c r="BY5" s="283"/>
      <c r="BZ5" s="265"/>
      <c r="CA5" s="266"/>
      <c r="CB5" s="266"/>
      <c r="CC5" s="266"/>
      <c r="CD5" s="267"/>
      <c r="CE5" s="265"/>
      <c r="CF5" s="266"/>
      <c r="CG5" s="266"/>
      <c r="CH5" s="267"/>
      <c r="CI5" s="268"/>
      <c r="CJ5" s="268"/>
      <c r="CK5" s="268"/>
      <c r="CL5" s="23"/>
    </row>
    <row r="6" spans="1:90" ht="35.25" customHeight="1">
      <c r="A6" s="290"/>
      <c r="B6" s="250">
        <v>2017</v>
      </c>
      <c r="C6" s="250">
        <v>2018</v>
      </c>
      <c r="D6" s="252" t="s">
        <v>29</v>
      </c>
      <c r="E6" s="252"/>
      <c r="F6" s="249">
        <v>2017</v>
      </c>
      <c r="G6" s="250">
        <v>2018</v>
      </c>
      <c r="H6" s="252" t="s">
        <v>29</v>
      </c>
      <c r="I6" s="252"/>
      <c r="J6" s="249">
        <v>2017</v>
      </c>
      <c r="K6" s="250">
        <v>2018</v>
      </c>
      <c r="L6" s="257" t="s">
        <v>29</v>
      </c>
      <c r="M6" s="258"/>
      <c r="N6" s="249">
        <v>2017</v>
      </c>
      <c r="O6" s="250">
        <v>2018</v>
      </c>
      <c r="P6" s="252" t="s">
        <v>29</v>
      </c>
      <c r="Q6" s="252"/>
      <c r="R6" s="249">
        <v>2017</v>
      </c>
      <c r="S6" s="250">
        <v>2018</v>
      </c>
      <c r="T6" s="248" t="s">
        <v>29</v>
      </c>
      <c r="U6" s="248"/>
      <c r="V6" s="248">
        <v>2017</v>
      </c>
      <c r="W6" s="248">
        <v>2018</v>
      </c>
      <c r="X6" s="255" t="s">
        <v>29</v>
      </c>
      <c r="Y6" s="256"/>
      <c r="Z6" s="253">
        <v>2017</v>
      </c>
      <c r="AA6" s="253">
        <v>2018</v>
      </c>
      <c r="AB6" s="252" t="s">
        <v>29</v>
      </c>
      <c r="AC6" s="252"/>
      <c r="AD6" s="248">
        <v>2017</v>
      </c>
      <c r="AE6" s="253">
        <v>2018</v>
      </c>
      <c r="AF6" s="252" t="s">
        <v>29</v>
      </c>
      <c r="AG6" s="252"/>
      <c r="AH6" s="248">
        <v>2017</v>
      </c>
      <c r="AI6" s="253">
        <v>2018</v>
      </c>
      <c r="AJ6" s="252" t="s">
        <v>29</v>
      </c>
      <c r="AK6" s="252"/>
      <c r="AL6" s="248">
        <v>2017</v>
      </c>
      <c r="AM6" s="253">
        <v>2018</v>
      </c>
      <c r="AN6" s="252" t="s">
        <v>29</v>
      </c>
      <c r="AO6" s="252"/>
      <c r="AP6" s="248">
        <v>2017</v>
      </c>
      <c r="AQ6" s="253">
        <v>2018</v>
      </c>
      <c r="AR6" s="252" t="s">
        <v>29</v>
      </c>
      <c r="AS6" s="252"/>
      <c r="AT6" s="248">
        <v>2017</v>
      </c>
      <c r="AU6" s="253">
        <v>2018</v>
      </c>
      <c r="AV6" s="252" t="s">
        <v>29</v>
      </c>
      <c r="AW6" s="252"/>
      <c r="AX6" s="249">
        <v>2017</v>
      </c>
      <c r="AY6" s="250">
        <v>2018</v>
      </c>
      <c r="AZ6" s="252" t="s">
        <v>29</v>
      </c>
      <c r="BA6" s="252"/>
      <c r="BB6" s="28"/>
      <c r="BC6" s="29"/>
      <c r="BD6" s="29"/>
      <c r="BE6" s="29"/>
      <c r="BF6" s="249">
        <v>2017</v>
      </c>
      <c r="BG6" s="250">
        <v>2018</v>
      </c>
      <c r="BH6" s="252" t="s">
        <v>29</v>
      </c>
      <c r="BI6" s="252"/>
      <c r="BJ6" s="252" t="s">
        <v>30</v>
      </c>
      <c r="BK6" s="252"/>
      <c r="BL6" s="252" t="s">
        <v>29</v>
      </c>
      <c r="BM6" s="252"/>
      <c r="BN6" s="249">
        <v>2017</v>
      </c>
      <c r="BO6" s="250">
        <v>2018</v>
      </c>
      <c r="BP6" s="252" t="s">
        <v>29</v>
      </c>
      <c r="BQ6" s="252"/>
      <c r="BR6" s="249">
        <v>2017</v>
      </c>
      <c r="BS6" s="250">
        <v>2018</v>
      </c>
      <c r="BT6" s="252" t="s">
        <v>29</v>
      </c>
      <c r="BU6" s="252"/>
      <c r="BV6" s="249">
        <v>2017</v>
      </c>
      <c r="BW6" s="250">
        <v>2018</v>
      </c>
      <c r="BX6" s="252" t="s">
        <v>29</v>
      </c>
      <c r="BY6" s="252"/>
      <c r="BZ6" s="249">
        <v>2017</v>
      </c>
      <c r="CA6" s="250">
        <v>2018</v>
      </c>
      <c r="CB6" s="252" t="s">
        <v>29</v>
      </c>
      <c r="CC6" s="252"/>
      <c r="CD6" s="248" t="s">
        <v>32</v>
      </c>
      <c r="CE6" s="249">
        <v>2017</v>
      </c>
      <c r="CF6" s="250">
        <v>2018</v>
      </c>
      <c r="CG6" s="252" t="s">
        <v>29</v>
      </c>
      <c r="CH6" s="252"/>
      <c r="CI6" s="249">
        <v>2017</v>
      </c>
      <c r="CJ6" s="250">
        <v>2018</v>
      </c>
      <c r="CK6" s="246" t="s">
        <v>31</v>
      </c>
      <c r="CL6" s="30"/>
    </row>
    <row r="7" spans="1:90" s="38" customFormat="1" ht="18.75" customHeight="1">
      <c r="A7" s="291"/>
      <c r="B7" s="251"/>
      <c r="C7" s="251"/>
      <c r="D7" s="31" t="s">
        <v>2</v>
      </c>
      <c r="E7" s="31" t="s">
        <v>31</v>
      </c>
      <c r="F7" s="249"/>
      <c r="G7" s="251"/>
      <c r="H7" s="31" t="s">
        <v>2</v>
      </c>
      <c r="I7" s="31" t="s">
        <v>31</v>
      </c>
      <c r="J7" s="249"/>
      <c r="K7" s="251"/>
      <c r="L7" s="31" t="s">
        <v>2</v>
      </c>
      <c r="M7" s="31" t="s">
        <v>31</v>
      </c>
      <c r="N7" s="249"/>
      <c r="O7" s="251"/>
      <c r="P7" s="31" t="s">
        <v>2</v>
      </c>
      <c r="Q7" s="31" t="s">
        <v>31</v>
      </c>
      <c r="R7" s="249"/>
      <c r="S7" s="251"/>
      <c r="T7" s="32" t="s">
        <v>2</v>
      </c>
      <c r="U7" s="32" t="s">
        <v>31</v>
      </c>
      <c r="V7" s="248"/>
      <c r="W7" s="248"/>
      <c r="X7" s="32" t="s">
        <v>2</v>
      </c>
      <c r="Y7" s="32" t="s">
        <v>31</v>
      </c>
      <c r="Z7" s="254"/>
      <c r="AA7" s="254"/>
      <c r="AB7" s="31" t="s">
        <v>2</v>
      </c>
      <c r="AC7" s="31" t="s">
        <v>31</v>
      </c>
      <c r="AD7" s="248"/>
      <c r="AE7" s="254"/>
      <c r="AF7" s="31" t="s">
        <v>2</v>
      </c>
      <c r="AG7" s="31" t="s">
        <v>31</v>
      </c>
      <c r="AH7" s="248"/>
      <c r="AI7" s="254"/>
      <c r="AJ7" s="31" t="s">
        <v>2</v>
      </c>
      <c r="AK7" s="31" t="s">
        <v>31</v>
      </c>
      <c r="AL7" s="248"/>
      <c r="AM7" s="254"/>
      <c r="AN7" s="31" t="s">
        <v>2</v>
      </c>
      <c r="AO7" s="31" t="s">
        <v>31</v>
      </c>
      <c r="AP7" s="248"/>
      <c r="AQ7" s="254"/>
      <c r="AR7" s="31" t="s">
        <v>2</v>
      </c>
      <c r="AS7" s="31" t="s">
        <v>31</v>
      </c>
      <c r="AT7" s="248"/>
      <c r="AU7" s="254"/>
      <c r="AV7" s="31" t="s">
        <v>2</v>
      </c>
      <c r="AW7" s="31" t="s">
        <v>31</v>
      </c>
      <c r="AX7" s="249"/>
      <c r="AY7" s="251"/>
      <c r="AZ7" s="31" t="s">
        <v>2</v>
      </c>
      <c r="BA7" s="31" t="s">
        <v>31</v>
      </c>
      <c r="BB7" s="33">
        <v>2016</v>
      </c>
      <c r="BC7" s="34">
        <v>2017</v>
      </c>
      <c r="BD7" s="35">
        <v>2016</v>
      </c>
      <c r="BE7" s="36">
        <v>2017</v>
      </c>
      <c r="BF7" s="249"/>
      <c r="BG7" s="251"/>
      <c r="BH7" s="31" t="s">
        <v>2</v>
      </c>
      <c r="BI7" s="31" t="s">
        <v>31</v>
      </c>
      <c r="BJ7" s="37">
        <v>2017</v>
      </c>
      <c r="BK7" s="37">
        <v>2018</v>
      </c>
      <c r="BL7" s="31" t="s">
        <v>2</v>
      </c>
      <c r="BM7" s="31" t="s">
        <v>31</v>
      </c>
      <c r="BN7" s="249"/>
      <c r="BO7" s="251"/>
      <c r="BP7" s="31" t="s">
        <v>2</v>
      </c>
      <c r="BQ7" s="31" t="s">
        <v>31</v>
      </c>
      <c r="BR7" s="249"/>
      <c r="BS7" s="251"/>
      <c r="BT7" s="31" t="s">
        <v>2</v>
      </c>
      <c r="BU7" s="31" t="s">
        <v>31</v>
      </c>
      <c r="BV7" s="249"/>
      <c r="BW7" s="251"/>
      <c r="BX7" s="31" t="s">
        <v>2</v>
      </c>
      <c r="BY7" s="31" t="s">
        <v>31</v>
      </c>
      <c r="BZ7" s="249"/>
      <c r="CA7" s="251"/>
      <c r="CB7" s="31" t="s">
        <v>2</v>
      </c>
      <c r="CC7" s="31" t="s">
        <v>31</v>
      </c>
      <c r="CD7" s="248"/>
      <c r="CE7" s="249"/>
      <c r="CF7" s="251"/>
      <c r="CG7" s="31" t="s">
        <v>2</v>
      </c>
      <c r="CH7" s="31" t="s">
        <v>31</v>
      </c>
      <c r="CI7" s="249"/>
      <c r="CJ7" s="251"/>
      <c r="CK7" s="247"/>
      <c r="CL7" s="30"/>
    </row>
    <row r="8" spans="1:90" s="168" customFormat="1" ht="12.75" customHeight="1">
      <c r="A8" s="166" t="s">
        <v>33</v>
      </c>
      <c r="B8" s="166">
        <v>1</v>
      </c>
      <c r="C8" s="166">
        <f>B8+1</f>
        <v>2</v>
      </c>
      <c r="D8" s="166">
        <f aca="true" t="shared" si="0" ref="D8:BO8">C8+1</f>
        <v>3</v>
      </c>
      <c r="E8" s="166">
        <f t="shared" si="0"/>
        <v>4</v>
      </c>
      <c r="F8" s="166">
        <f t="shared" si="0"/>
        <v>5</v>
      </c>
      <c r="G8" s="166">
        <f t="shared" si="0"/>
        <v>6</v>
      </c>
      <c r="H8" s="166">
        <f t="shared" si="0"/>
        <v>7</v>
      </c>
      <c r="I8" s="166">
        <f t="shared" si="0"/>
        <v>8</v>
      </c>
      <c r="J8" s="166">
        <f t="shared" si="0"/>
        <v>9</v>
      </c>
      <c r="K8" s="166">
        <f t="shared" si="0"/>
        <v>10</v>
      </c>
      <c r="L8" s="166">
        <f t="shared" si="0"/>
        <v>11</v>
      </c>
      <c r="M8" s="166">
        <f t="shared" si="0"/>
        <v>12</v>
      </c>
      <c r="N8" s="166">
        <f t="shared" si="0"/>
        <v>13</v>
      </c>
      <c r="O8" s="166">
        <f t="shared" si="0"/>
        <v>14</v>
      </c>
      <c r="P8" s="166">
        <f t="shared" si="0"/>
        <v>15</v>
      </c>
      <c r="Q8" s="166">
        <f t="shared" si="0"/>
        <v>16</v>
      </c>
      <c r="R8" s="166">
        <f t="shared" si="0"/>
        <v>17</v>
      </c>
      <c r="S8" s="166">
        <f t="shared" si="0"/>
        <v>18</v>
      </c>
      <c r="T8" s="166">
        <f t="shared" si="0"/>
        <v>19</v>
      </c>
      <c r="U8" s="166">
        <f t="shared" si="0"/>
        <v>20</v>
      </c>
      <c r="V8" s="166">
        <f t="shared" si="0"/>
        <v>21</v>
      </c>
      <c r="W8" s="166">
        <f t="shared" si="0"/>
        <v>22</v>
      </c>
      <c r="X8" s="166">
        <f t="shared" si="0"/>
        <v>23</v>
      </c>
      <c r="Y8" s="166">
        <f t="shared" si="0"/>
        <v>24</v>
      </c>
      <c r="Z8" s="166">
        <f t="shared" si="0"/>
        <v>25</v>
      </c>
      <c r="AA8" s="166">
        <f t="shared" si="0"/>
        <v>26</v>
      </c>
      <c r="AB8" s="166">
        <f t="shared" si="0"/>
        <v>27</v>
      </c>
      <c r="AC8" s="166">
        <f t="shared" si="0"/>
        <v>28</v>
      </c>
      <c r="AD8" s="166">
        <f t="shared" si="0"/>
        <v>29</v>
      </c>
      <c r="AE8" s="166">
        <f t="shared" si="0"/>
        <v>30</v>
      </c>
      <c r="AF8" s="166">
        <f t="shared" si="0"/>
        <v>31</v>
      </c>
      <c r="AG8" s="166">
        <f t="shared" si="0"/>
        <v>32</v>
      </c>
      <c r="AH8" s="166">
        <f t="shared" si="0"/>
        <v>33</v>
      </c>
      <c r="AI8" s="166">
        <f t="shared" si="0"/>
        <v>34</v>
      </c>
      <c r="AJ8" s="166">
        <f t="shared" si="0"/>
        <v>35</v>
      </c>
      <c r="AK8" s="166">
        <f t="shared" si="0"/>
        <v>36</v>
      </c>
      <c r="AL8" s="166">
        <f t="shared" si="0"/>
        <v>37</v>
      </c>
      <c r="AM8" s="166">
        <f t="shared" si="0"/>
        <v>38</v>
      </c>
      <c r="AN8" s="166">
        <f t="shared" si="0"/>
        <v>39</v>
      </c>
      <c r="AO8" s="166">
        <f t="shared" si="0"/>
        <v>40</v>
      </c>
      <c r="AP8" s="166">
        <f t="shared" si="0"/>
        <v>41</v>
      </c>
      <c r="AQ8" s="166">
        <f t="shared" si="0"/>
        <v>42</v>
      </c>
      <c r="AR8" s="166">
        <f t="shared" si="0"/>
        <v>43</v>
      </c>
      <c r="AS8" s="166">
        <f t="shared" si="0"/>
        <v>44</v>
      </c>
      <c r="AT8" s="166">
        <f t="shared" si="0"/>
        <v>45</v>
      </c>
      <c r="AU8" s="166">
        <f t="shared" si="0"/>
        <v>46</v>
      </c>
      <c r="AV8" s="166">
        <f t="shared" si="0"/>
        <v>47</v>
      </c>
      <c r="AW8" s="166">
        <f t="shared" si="0"/>
        <v>48</v>
      </c>
      <c r="AX8" s="166">
        <f t="shared" si="0"/>
        <v>49</v>
      </c>
      <c r="AY8" s="166">
        <f t="shared" si="0"/>
        <v>50</v>
      </c>
      <c r="AZ8" s="166">
        <f t="shared" si="0"/>
        <v>51</v>
      </c>
      <c r="BA8" s="166">
        <f t="shared" si="0"/>
        <v>52</v>
      </c>
      <c r="BB8" s="166">
        <f t="shared" si="0"/>
        <v>53</v>
      </c>
      <c r="BC8" s="166">
        <f t="shared" si="0"/>
        <v>54</v>
      </c>
      <c r="BD8" s="166">
        <f t="shared" si="0"/>
        <v>55</v>
      </c>
      <c r="BE8" s="166">
        <f t="shared" si="0"/>
        <v>56</v>
      </c>
      <c r="BF8" s="166">
        <f t="shared" si="0"/>
        <v>57</v>
      </c>
      <c r="BG8" s="166">
        <f t="shared" si="0"/>
        <v>58</v>
      </c>
      <c r="BH8" s="166">
        <f t="shared" si="0"/>
        <v>59</v>
      </c>
      <c r="BI8" s="166">
        <f t="shared" si="0"/>
        <v>60</v>
      </c>
      <c r="BJ8" s="166">
        <f t="shared" si="0"/>
        <v>61</v>
      </c>
      <c r="BK8" s="166">
        <f t="shared" si="0"/>
        <v>62</v>
      </c>
      <c r="BL8" s="166">
        <f t="shared" si="0"/>
        <v>63</v>
      </c>
      <c r="BM8" s="166">
        <f t="shared" si="0"/>
        <v>64</v>
      </c>
      <c r="BN8" s="166">
        <f t="shared" si="0"/>
        <v>65</v>
      </c>
      <c r="BO8" s="166">
        <f t="shared" si="0"/>
        <v>66</v>
      </c>
      <c r="BP8" s="166">
        <f aca="true" t="shared" si="1" ref="BP8:CK8">BO8+1</f>
        <v>67</v>
      </c>
      <c r="BQ8" s="166">
        <f t="shared" si="1"/>
        <v>68</v>
      </c>
      <c r="BR8" s="166">
        <f t="shared" si="1"/>
        <v>69</v>
      </c>
      <c r="BS8" s="166">
        <f t="shared" si="1"/>
        <v>70</v>
      </c>
      <c r="BT8" s="166">
        <f t="shared" si="1"/>
        <v>71</v>
      </c>
      <c r="BU8" s="166">
        <f t="shared" si="1"/>
        <v>72</v>
      </c>
      <c r="BV8" s="166">
        <f t="shared" si="1"/>
        <v>73</v>
      </c>
      <c r="BW8" s="166">
        <f t="shared" si="1"/>
        <v>74</v>
      </c>
      <c r="BX8" s="166">
        <f t="shared" si="1"/>
        <v>75</v>
      </c>
      <c r="BY8" s="166">
        <f t="shared" si="1"/>
        <v>76</v>
      </c>
      <c r="BZ8" s="166">
        <f t="shared" si="1"/>
        <v>77</v>
      </c>
      <c r="CA8" s="166">
        <f t="shared" si="1"/>
        <v>78</v>
      </c>
      <c r="CB8" s="166">
        <f t="shared" si="1"/>
        <v>79</v>
      </c>
      <c r="CC8" s="166">
        <f t="shared" si="1"/>
        <v>80</v>
      </c>
      <c r="CD8" s="166">
        <f t="shared" si="1"/>
        <v>81</v>
      </c>
      <c r="CE8" s="166">
        <f t="shared" si="1"/>
        <v>82</v>
      </c>
      <c r="CF8" s="166">
        <f t="shared" si="1"/>
        <v>83</v>
      </c>
      <c r="CG8" s="166">
        <f t="shared" si="1"/>
        <v>84</v>
      </c>
      <c r="CH8" s="166">
        <f t="shared" si="1"/>
        <v>85</v>
      </c>
      <c r="CI8" s="166">
        <f t="shared" si="1"/>
        <v>86</v>
      </c>
      <c r="CJ8" s="166">
        <f t="shared" si="1"/>
        <v>87</v>
      </c>
      <c r="CK8" s="166">
        <f t="shared" si="1"/>
        <v>88</v>
      </c>
      <c r="CL8" s="167"/>
    </row>
    <row r="9" spans="1:91" s="48" customFormat="1" ht="18.75" customHeight="1">
      <c r="A9" s="204" t="s">
        <v>94</v>
      </c>
      <c r="B9" s="39">
        <f>SUM(B10:B27)</f>
        <v>11379</v>
      </c>
      <c r="C9" s="39">
        <f>SUM(C10:C27)</f>
        <v>10019</v>
      </c>
      <c r="D9" s="40">
        <f>C9/B9*100</f>
        <v>88.04815888918182</v>
      </c>
      <c r="E9" s="39">
        <f>C9-B9</f>
        <v>-1360</v>
      </c>
      <c r="F9" s="39">
        <f>SUM(F10:F27)</f>
        <v>2179</v>
      </c>
      <c r="G9" s="39">
        <f>SUM(G10:G27)</f>
        <v>1840</v>
      </c>
      <c r="H9" s="40">
        <f>G9/F9*100</f>
        <v>84.44240477283157</v>
      </c>
      <c r="I9" s="39">
        <f>G9-F9</f>
        <v>-339</v>
      </c>
      <c r="J9" s="39">
        <f>SUM(J10:J27)</f>
        <v>1532</v>
      </c>
      <c r="K9" s="39">
        <f>SUM(K10:K27)</f>
        <v>1860</v>
      </c>
      <c r="L9" s="40">
        <f>K9/J9*100</f>
        <v>121.40992167101827</v>
      </c>
      <c r="M9" s="39">
        <f>K9-J9</f>
        <v>328</v>
      </c>
      <c r="N9" s="39">
        <f>SUM(N10:N27)</f>
        <v>31</v>
      </c>
      <c r="O9" s="39">
        <f>SUM(O10:O27)</f>
        <v>30</v>
      </c>
      <c r="P9" s="40">
        <f>O9/N9*100</f>
        <v>96.7741935483871</v>
      </c>
      <c r="Q9" s="39">
        <f>O9-N9</f>
        <v>-1</v>
      </c>
      <c r="R9" s="39">
        <f>SUM(R10:R27)</f>
        <v>237</v>
      </c>
      <c r="S9" s="39">
        <f>SUM(S10:S27)</f>
        <v>417</v>
      </c>
      <c r="T9" s="40">
        <f>S9/R9*100</f>
        <v>175.9493670886076</v>
      </c>
      <c r="U9" s="39">
        <f>S9-R9</f>
        <v>180</v>
      </c>
      <c r="V9" s="39">
        <f>SUM(V10:V27)</f>
        <v>13</v>
      </c>
      <c r="W9" s="39">
        <f>SUM(W10:W27)</f>
        <v>15</v>
      </c>
      <c r="X9" s="40">
        <f>W9/V9*100</f>
        <v>115.38461538461537</v>
      </c>
      <c r="Y9" s="39">
        <f>W9-V9</f>
        <v>2</v>
      </c>
      <c r="Z9" s="39">
        <f>SUM(Z10:Z27)</f>
        <v>12688</v>
      </c>
      <c r="AA9" s="39">
        <f>SUM(AA10:AA27)</f>
        <v>14201</v>
      </c>
      <c r="AB9" s="40">
        <f>AA9/Z9*100</f>
        <v>111.92465321563682</v>
      </c>
      <c r="AC9" s="39">
        <f>AA9-Z9</f>
        <v>1513</v>
      </c>
      <c r="AD9" s="39">
        <f>SUM(AD10:AD27)</f>
        <v>9711</v>
      </c>
      <c r="AE9" s="39">
        <f>SUM(AE10:AE27)</f>
        <v>8836</v>
      </c>
      <c r="AF9" s="40">
        <f>AE9/AD9*100</f>
        <v>90.98959942333437</v>
      </c>
      <c r="AG9" s="39">
        <f>AE9-AD9</f>
        <v>-875</v>
      </c>
      <c r="AH9" s="39">
        <f>SUM(AH10:AH27)</f>
        <v>677</v>
      </c>
      <c r="AI9" s="39">
        <f>SUM(AI10:AI27)</f>
        <v>2004</v>
      </c>
      <c r="AJ9" s="40">
        <f>AI9/AH9*100</f>
        <v>296.01181683899557</v>
      </c>
      <c r="AK9" s="39">
        <f>AI9-AH9</f>
        <v>1327</v>
      </c>
      <c r="AL9" s="39">
        <f>SUM(AL10:AL27)</f>
        <v>26</v>
      </c>
      <c r="AM9" s="39">
        <f>SUM(AM10:AM27)</f>
        <v>56</v>
      </c>
      <c r="AN9" s="40">
        <f>AM9/AL9*100</f>
        <v>215.3846153846154</v>
      </c>
      <c r="AO9" s="39">
        <f>AM9-AL9</f>
        <v>30</v>
      </c>
      <c r="AP9" s="39">
        <f>SUM(AP10:AP27)</f>
        <v>19</v>
      </c>
      <c r="AQ9" s="39">
        <f>SUM(AQ10:AQ27)</f>
        <v>183</v>
      </c>
      <c r="AR9" s="40">
        <f>AQ9/AP9*100</f>
        <v>963.1578947368421</v>
      </c>
      <c r="AS9" s="39">
        <f>AQ9-AP9</f>
        <v>164</v>
      </c>
      <c r="AT9" s="39">
        <f>SUM(AT10:AT27)</f>
        <v>632</v>
      </c>
      <c r="AU9" s="39">
        <f>SUM(AU10:AU27)</f>
        <v>1765</v>
      </c>
      <c r="AV9" s="40">
        <f>AU9/AT9*100</f>
        <v>279.2721518987342</v>
      </c>
      <c r="AW9" s="39">
        <f>AU9-AT9</f>
        <v>1133</v>
      </c>
      <c r="AX9" s="39">
        <f>SUM(AX10:AX27)</f>
        <v>277</v>
      </c>
      <c r="AY9" s="39">
        <f>SUM(AY10:AY27)</f>
        <v>405</v>
      </c>
      <c r="AZ9" s="40">
        <f>AY9/AX9*100</f>
        <v>146.20938628158845</v>
      </c>
      <c r="BA9" s="39">
        <f>AY9-AX9</f>
        <v>128</v>
      </c>
      <c r="BB9" s="43">
        <f aca="true" t="shared" si="2" ref="BB9:BC27">B9-BD9-BN9</f>
        <v>-77193</v>
      </c>
      <c r="BC9" s="44">
        <f t="shared" si="2"/>
        <v>-76120</v>
      </c>
      <c r="BD9" s="44">
        <f>SUM(BD10:BD27)</f>
        <v>78383</v>
      </c>
      <c r="BE9" s="45">
        <f>SUM(BE10:BE27)</f>
        <v>77619</v>
      </c>
      <c r="BF9" s="39">
        <f>SUM(BF10:BF27)</f>
        <v>1254</v>
      </c>
      <c r="BG9" s="39">
        <f>SUM(BG10:BG27)</f>
        <v>1803</v>
      </c>
      <c r="BH9" s="40">
        <f>BG9/BF9*100</f>
        <v>143.7799043062201</v>
      </c>
      <c r="BI9" s="39">
        <f>BG9-BF9</f>
        <v>549</v>
      </c>
      <c r="BJ9" s="39">
        <f>SUM(BJ10:BJ27)</f>
        <v>4168</v>
      </c>
      <c r="BK9" s="39">
        <f>SUM(BK10:BK27)</f>
        <v>5302</v>
      </c>
      <c r="BL9" s="40">
        <f>BK9/BJ9*100</f>
        <v>127.20729366602687</v>
      </c>
      <c r="BM9" s="39">
        <f>BK9-BJ9</f>
        <v>1134</v>
      </c>
      <c r="BN9" s="39">
        <f>SUM(BN10:BN27)</f>
        <v>10189</v>
      </c>
      <c r="BO9" s="39">
        <f>SUM(BO10:BO27)</f>
        <v>8520</v>
      </c>
      <c r="BP9" s="40">
        <f>BO9/BN9*100</f>
        <v>83.6195897536559</v>
      </c>
      <c r="BQ9" s="39">
        <f>BO9-BN9</f>
        <v>-1669</v>
      </c>
      <c r="BR9" s="39">
        <f>SUM(BR10:BR27)</f>
        <v>8362</v>
      </c>
      <c r="BS9" s="39">
        <f>SUM(BS10:BS27)</f>
        <v>6878</v>
      </c>
      <c r="BT9" s="40">
        <f>BS9/BR9*100</f>
        <v>82.25304950968668</v>
      </c>
      <c r="BU9" s="39">
        <f>BS9-BR9</f>
        <v>-1484</v>
      </c>
      <c r="BV9" s="39">
        <v>1850</v>
      </c>
      <c r="BW9" s="39">
        <v>2035</v>
      </c>
      <c r="BX9" s="40">
        <f>BW9/BV9*100</f>
        <v>110.00000000000001</v>
      </c>
      <c r="BY9" s="39">
        <f>BW9-BV9</f>
        <v>185</v>
      </c>
      <c r="BZ9" s="39">
        <f>SUM(BZ10:BZ27)</f>
        <v>1417</v>
      </c>
      <c r="CA9" s="39">
        <f>SUM(CA10:CA27)</f>
        <v>2470</v>
      </c>
      <c r="CB9" s="40">
        <f>CA9/BZ9*100</f>
        <v>174.3119266055046</v>
      </c>
      <c r="CC9" s="39">
        <f>CA9-BZ9</f>
        <v>1053</v>
      </c>
      <c r="CD9" s="39">
        <v>410</v>
      </c>
      <c r="CE9" s="39">
        <v>3555.84</v>
      </c>
      <c r="CF9" s="39">
        <v>4487.91</v>
      </c>
      <c r="CG9" s="40">
        <f>CF9/CE9*100</f>
        <v>126.21237176025917</v>
      </c>
      <c r="CH9" s="39">
        <f>CF9-CE9</f>
        <v>932.0699999999997</v>
      </c>
      <c r="CI9" s="46">
        <v>7</v>
      </c>
      <c r="CJ9" s="46">
        <v>3</v>
      </c>
      <c r="CK9" s="42">
        <f>CJ9-CI9</f>
        <v>-4</v>
      </c>
      <c r="CL9" s="47"/>
      <c r="CM9" s="47"/>
    </row>
    <row r="10" spans="1:93" ht="21.75" customHeight="1">
      <c r="A10" s="205" t="s">
        <v>98</v>
      </c>
      <c r="B10" s="49">
        <v>729</v>
      </c>
      <c r="C10" s="50">
        <v>665</v>
      </c>
      <c r="D10" s="40">
        <f aca="true" t="shared" si="3" ref="D10:D27">C10/B10*100</f>
        <v>91.22085048010973</v>
      </c>
      <c r="E10" s="39">
        <f aca="true" t="shared" si="4" ref="E10:E27">C10-B10</f>
        <v>-64</v>
      </c>
      <c r="F10" s="49">
        <v>116</v>
      </c>
      <c r="G10" s="49">
        <v>120</v>
      </c>
      <c r="H10" s="40">
        <f aca="true" t="shared" si="5" ref="H10:H27">G10/F10*100</f>
        <v>103.44827586206897</v>
      </c>
      <c r="I10" s="39">
        <f aca="true" t="shared" si="6" ref="I10:I27">G10-F10</f>
        <v>4</v>
      </c>
      <c r="J10" s="49">
        <v>48</v>
      </c>
      <c r="K10" s="49">
        <v>56</v>
      </c>
      <c r="L10" s="40">
        <f aca="true" t="shared" si="7" ref="L10:L27">K10/J10*100</f>
        <v>116.66666666666667</v>
      </c>
      <c r="M10" s="39">
        <f aca="true" t="shared" si="8" ref="M10:M27">K10-J10</f>
        <v>8</v>
      </c>
      <c r="N10" s="51">
        <v>1</v>
      </c>
      <c r="O10" s="49">
        <v>1</v>
      </c>
      <c r="P10" s="42">
        <f aca="true" t="shared" si="9" ref="P10:P27">O10/N10*100</f>
        <v>100</v>
      </c>
      <c r="Q10" s="39">
        <f aca="true" t="shared" si="10" ref="Q10:Q27">O10-N10</f>
        <v>0</v>
      </c>
      <c r="R10" s="49">
        <v>5</v>
      </c>
      <c r="S10" s="51">
        <v>21</v>
      </c>
      <c r="T10" s="40">
        <f aca="true" t="shared" si="11" ref="T10:T27">S10/R10*100</f>
        <v>420</v>
      </c>
      <c r="U10" s="39">
        <f aca="true" t="shared" si="12" ref="U10:U27">S10-R10</f>
        <v>16</v>
      </c>
      <c r="V10" s="42">
        <v>2</v>
      </c>
      <c r="W10" s="42">
        <v>1</v>
      </c>
      <c r="X10" s="40">
        <f>W10/V10*100</f>
        <v>50</v>
      </c>
      <c r="Y10" s="39">
        <f aca="true" t="shared" si="13" ref="Y10:Y27">W10-V10</f>
        <v>-1</v>
      </c>
      <c r="Z10" s="49">
        <v>780</v>
      </c>
      <c r="AA10" s="49">
        <v>836</v>
      </c>
      <c r="AB10" s="40">
        <f aca="true" t="shared" si="14" ref="AB10:AB27">AA10/Z10*100</f>
        <v>107.17948717948718</v>
      </c>
      <c r="AC10" s="39">
        <f aca="true" t="shared" si="15" ref="AC10:AC27">AA10-Z10</f>
        <v>56</v>
      </c>
      <c r="AD10" s="49">
        <v>706</v>
      </c>
      <c r="AE10" s="49">
        <v>634</v>
      </c>
      <c r="AF10" s="40">
        <f aca="true" t="shared" si="16" ref="AF10:AF27">AE10/AD10*100</f>
        <v>89.80169971671388</v>
      </c>
      <c r="AG10" s="39">
        <f aca="true" t="shared" si="17" ref="AG10:AG27">AE10-AD10</f>
        <v>-72</v>
      </c>
      <c r="AH10" s="49">
        <v>33</v>
      </c>
      <c r="AI10" s="50">
        <v>45</v>
      </c>
      <c r="AJ10" s="40">
        <f aca="true" t="shared" si="18" ref="AJ10:AJ27">AI10/AH10*100</f>
        <v>136.36363636363635</v>
      </c>
      <c r="AK10" s="39">
        <f aca="true" t="shared" si="19" ref="AK10:AK27">AI10-AH10</f>
        <v>12</v>
      </c>
      <c r="AL10" s="49">
        <v>0</v>
      </c>
      <c r="AM10" s="49">
        <v>0</v>
      </c>
      <c r="AN10" s="40">
        <v>0</v>
      </c>
      <c r="AO10" s="39">
        <f aca="true" t="shared" si="20" ref="AO10:AO27">AM10-AL10</f>
        <v>0</v>
      </c>
      <c r="AP10" s="49">
        <v>0</v>
      </c>
      <c r="AQ10" s="49">
        <v>0</v>
      </c>
      <c r="AR10" s="40">
        <v>0</v>
      </c>
      <c r="AS10" s="39">
        <f aca="true" t="shared" si="21" ref="AS10:AS27">AQ10-AP10</f>
        <v>0</v>
      </c>
      <c r="AT10" s="49">
        <v>33</v>
      </c>
      <c r="AU10" s="49">
        <v>45</v>
      </c>
      <c r="AV10" s="40">
        <f aca="true" t="shared" si="22" ref="AV10:AV27">AU10/AT10*100</f>
        <v>136.36363636363635</v>
      </c>
      <c r="AW10" s="39">
        <f aca="true" t="shared" si="23" ref="AW10:AW27">AU10-AT10</f>
        <v>12</v>
      </c>
      <c r="AX10" s="49">
        <v>15</v>
      </c>
      <c r="AY10" s="49">
        <v>30</v>
      </c>
      <c r="AZ10" s="41">
        <f aca="true" t="shared" si="24" ref="AZ10:AZ27">AY10/AX10*100</f>
        <v>200</v>
      </c>
      <c r="BA10" s="39">
        <f aca="true" t="shared" si="25" ref="BA10:BA27">AY10-AX10</f>
        <v>15</v>
      </c>
      <c r="BB10" s="43">
        <f t="shared" si="2"/>
        <v>-6227</v>
      </c>
      <c r="BC10" s="44">
        <f t="shared" si="2"/>
        <v>-5402</v>
      </c>
      <c r="BD10" s="44">
        <v>6287</v>
      </c>
      <c r="BE10" s="45">
        <v>5448</v>
      </c>
      <c r="BF10" s="52">
        <v>38</v>
      </c>
      <c r="BG10" s="52">
        <v>56</v>
      </c>
      <c r="BH10" s="40">
        <f aca="true" t="shared" si="26" ref="BH10:BH27">BG10/BF10*100</f>
        <v>147.36842105263156</v>
      </c>
      <c r="BI10" s="39">
        <f aca="true" t="shared" si="27" ref="BI10:BI27">BG10-BF10</f>
        <v>18</v>
      </c>
      <c r="BJ10" s="53">
        <v>54</v>
      </c>
      <c r="BK10" s="49">
        <v>97</v>
      </c>
      <c r="BL10" s="40">
        <f aca="true" t="shared" si="28" ref="BL10:BL27">BK10/BJ10*100</f>
        <v>179.62962962962962</v>
      </c>
      <c r="BM10" s="39">
        <f aca="true" t="shared" si="29" ref="BM10:BM27">BK10-BJ10</f>
        <v>43</v>
      </c>
      <c r="BN10" s="49">
        <v>669</v>
      </c>
      <c r="BO10" s="49">
        <v>619</v>
      </c>
      <c r="BP10" s="40">
        <f aca="true" t="shared" si="30" ref="BP10:BP27">BO10/BN10*100</f>
        <v>92.52615844544096</v>
      </c>
      <c r="BQ10" s="39">
        <f aca="true" t="shared" si="31" ref="BQ10:BQ27">BO10-BN10</f>
        <v>-50</v>
      </c>
      <c r="BR10" s="49">
        <v>611</v>
      </c>
      <c r="BS10" s="49">
        <v>558</v>
      </c>
      <c r="BT10" s="40">
        <f aca="true" t="shared" si="32" ref="BT10:BT27">BS10/BR10*100</f>
        <v>91.32569558101473</v>
      </c>
      <c r="BU10" s="39">
        <f aca="true" t="shared" si="33" ref="BU10:BU27">BS10-BR10</f>
        <v>-53</v>
      </c>
      <c r="BV10" s="54">
        <v>1740.5128205128206</v>
      </c>
      <c r="BW10" s="49">
        <v>2026.3837638376383</v>
      </c>
      <c r="BX10" s="40">
        <f aca="true" t="shared" si="34" ref="BX10:BX27">BW10/BV10*100</f>
        <v>116.42452385042412</v>
      </c>
      <c r="BY10" s="39">
        <f aca="true" t="shared" si="35" ref="BY10:BY27">BW10-BV10</f>
        <v>285.87094332481774</v>
      </c>
      <c r="BZ10" s="49">
        <v>9</v>
      </c>
      <c r="CA10" s="49">
        <v>33</v>
      </c>
      <c r="CB10" s="40">
        <f aca="true" t="shared" si="36" ref="CB10:CB27">CA10/BZ10*100</f>
        <v>366.66666666666663</v>
      </c>
      <c r="CC10" s="39">
        <f aca="true" t="shared" si="37" ref="CC10:CC27">CA10-BZ10</f>
        <v>24</v>
      </c>
      <c r="CD10" s="49" t="s">
        <v>7</v>
      </c>
      <c r="CE10" s="49">
        <v>3300</v>
      </c>
      <c r="CF10" s="49">
        <v>5315.2</v>
      </c>
      <c r="CG10" s="40">
        <f aca="true" t="shared" si="38" ref="CG10:CG27">CF10/CE10*100</f>
        <v>161.06666666666666</v>
      </c>
      <c r="CH10" s="39">
        <f aca="true" t="shared" si="39" ref="CH10:CH27">CF10-CE10</f>
        <v>2015.1999999999998</v>
      </c>
      <c r="CI10" s="46">
        <v>74</v>
      </c>
      <c r="CJ10" s="46">
        <v>19</v>
      </c>
      <c r="CK10" s="42">
        <f aca="true" t="shared" si="40" ref="CK10:CK27">CJ10-CI10</f>
        <v>-55</v>
      </c>
      <c r="CL10" s="48"/>
      <c r="CM10" s="48"/>
      <c r="CN10" s="48"/>
      <c r="CO10" s="48"/>
    </row>
    <row r="11" spans="1:93" ht="21.75" customHeight="1">
      <c r="A11" s="205" t="s">
        <v>99</v>
      </c>
      <c r="B11" s="49">
        <v>351</v>
      </c>
      <c r="C11" s="50">
        <v>339</v>
      </c>
      <c r="D11" s="40">
        <f t="shared" si="3"/>
        <v>96.58119658119658</v>
      </c>
      <c r="E11" s="39">
        <f t="shared" si="4"/>
        <v>-12</v>
      </c>
      <c r="F11" s="49">
        <v>129</v>
      </c>
      <c r="G11" s="49">
        <v>145</v>
      </c>
      <c r="H11" s="40">
        <f t="shared" si="5"/>
        <v>112.40310077519379</v>
      </c>
      <c r="I11" s="39">
        <f t="shared" si="6"/>
        <v>16</v>
      </c>
      <c r="J11" s="49">
        <v>15</v>
      </c>
      <c r="K11" s="49">
        <v>48</v>
      </c>
      <c r="L11" s="40">
        <f t="shared" si="7"/>
        <v>320</v>
      </c>
      <c r="M11" s="39">
        <f t="shared" si="8"/>
        <v>33</v>
      </c>
      <c r="N11" s="51">
        <v>0</v>
      </c>
      <c r="O11" s="49">
        <v>0</v>
      </c>
      <c r="P11" s="42">
        <v>0</v>
      </c>
      <c r="Q11" s="39">
        <f t="shared" si="10"/>
        <v>0</v>
      </c>
      <c r="R11" s="49">
        <v>27</v>
      </c>
      <c r="S11" s="51">
        <v>15</v>
      </c>
      <c r="T11" s="40">
        <f t="shared" si="11"/>
        <v>55.55555555555556</v>
      </c>
      <c r="U11" s="39">
        <f t="shared" si="12"/>
        <v>-12</v>
      </c>
      <c r="V11" s="42">
        <v>2</v>
      </c>
      <c r="W11" s="42">
        <v>4</v>
      </c>
      <c r="X11" s="40">
        <f>W11/V11*100</f>
        <v>200</v>
      </c>
      <c r="Y11" s="39">
        <f t="shared" si="13"/>
        <v>2</v>
      </c>
      <c r="Z11" s="49">
        <v>422</v>
      </c>
      <c r="AA11" s="49">
        <v>494</v>
      </c>
      <c r="AB11" s="40">
        <f t="shared" si="14"/>
        <v>117.06161137440758</v>
      </c>
      <c r="AC11" s="39">
        <f t="shared" si="15"/>
        <v>72</v>
      </c>
      <c r="AD11" s="49">
        <v>327</v>
      </c>
      <c r="AE11" s="49">
        <v>328</v>
      </c>
      <c r="AF11" s="40">
        <f t="shared" si="16"/>
        <v>100.3058103975535</v>
      </c>
      <c r="AG11" s="39">
        <f t="shared" si="17"/>
        <v>1</v>
      </c>
      <c r="AH11" s="49">
        <v>54</v>
      </c>
      <c r="AI11" s="50">
        <v>39</v>
      </c>
      <c r="AJ11" s="40">
        <f t="shared" si="18"/>
        <v>72.22222222222221</v>
      </c>
      <c r="AK11" s="39">
        <f t="shared" si="19"/>
        <v>-15</v>
      </c>
      <c r="AL11" s="49">
        <v>0</v>
      </c>
      <c r="AM11" s="49">
        <v>0</v>
      </c>
      <c r="AN11" s="40">
        <v>0</v>
      </c>
      <c r="AO11" s="39">
        <f t="shared" si="20"/>
        <v>0</v>
      </c>
      <c r="AP11" s="49">
        <v>1</v>
      </c>
      <c r="AQ11" s="49">
        <v>0</v>
      </c>
      <c r="AR11" s="40">
        <v>0</v>
      </c>
      <c r="AS11" s="39">
        <f t="shared" si="21"/>
        <v>-1</v>
      </c>
      <c r="AT11" s="49">
        <v>53</v>
      </c>
      <c r="AU11" s="49">
        <v>39</v>
      </c>
      <c r="AV11" s="40">
        <f t="shared" si="22"/>
        <v>73.58490566037736</v>
      </c>
      <c r="AW11" s="39">
        <f t="shared" si="23"/>
        <v>-14</v>
      </c>
      <c r="AX11" s="49">
        <v>1</v>
      </c>
      <c r="AY11" s="49">
        <v>17</v>
      </c>
      <c r="AZ11" s="41">
        <f t="shared" si="24"/>
        <v>1700</v>
      </c>
      <c r="BA11" s="39">
        <f t="shared" si="25"/>
        <v>16</v>
      </c>
      <c r="BB11" s="43">
        <f t="shared" si="2"/>
        <v>-2501</v>
      </c>
      <c r="BC11" s="44">
        <f t="shared" si="2"/>
        <v>-2118</v>
      </c>
      <c r="BD11" s="44">
        <v>2528</v>
      </c>
      <c r="BE11" s="45">
        <v>2144</v>
      </c>
      <c r="BF11" s="52">
        <v>10</v>
      </c>
      <c r="BG11" s="52">
        <v>37</v>
      </c>
      <c r="BH11" s="40">
        <f t="shared" si="26"/>
        <v>370</v>
      </c>
      <c r="BI11" s="39">
        <f t="shared" si="27"/>
        <v>27</v>
      </c>
      <c r="BJ11" s="53">
        <v>35</v>
      </c>
      <c r="BK11" s="49">
        <v>71</v>
      </c>
      <c r="BL11" s="40">
        <f t="shared" si="28"/>
        <v>202.85714285714283</v>
      </c>
      <c r="BM11" s="39">
        <f t="shared" si="29"/>
        <v>36</v>
      </c>
      <c r="BN11" s="49">
        <v>324</v>
      </c>
      <c r="BO11" s="49">
        <v>313</v>
      </c>
      <c r="BP11" s="40">
        <f t="shared" si="30"/>
        <v>96.60493827160494</v>
      </c>
      <c r="BQ11" s="39">
        <f t="shared" si="31"/>
        <v>-11</v>
      </c>
      <c r="BR11" s="49">
        <v>267</v>
      </c>
      <c r="BS11" s="49">
        <v>271</v>
      </c>
      <c r="BT11" s="40">
        <f t="shared" si="32"/>
        <v>101.49812734082397</v>
      </c>
      <c r="BU11" s="39">
        <f t="shared" si="33"/>
        <v>4</v>
      </c>
      <c r="BV11" s="54">
        <v>1700.7751937984497</v>
      </c>
      <c r="BW11" s="49">
        <v>1760.344827586207</v>
      </c>
      <c r="BX11" s="40">
        <f t="shared" si="34"/>
        <v>103.50249897840507</v>
      </c>
      <c r="BY11" s="39">
        <f t="shared" si="35"/>
        <v>59.56963378775731</v>
      </c>
      <c r="BZ11" s="49">
        <v>26</v>
      </c>
      <c r="CA11" s="49">
        <v>23</v>
      </c>
      <c r="CB11" s="40">
        <f t="shared" si="36"/>
        <v>88.46153846153845</v>
      </c>
      <c r="CC11" s="39">
        <f t="shared" si="37"/>
        <v>-3</v>
      </c>
      <c r="CD11" s="49" t="s">
        <v>7</v>
      </c>
      <c r="CE11" s="49">
        <v>3200</v>
      </c>
      <c r="CF11" s="49">
        <v>3799.6</v>
      </c>
      <c r="CG11" s="40">
        <f t="shared" si="38"/>
        <v>118.73750000000001</v>
      </c>
      <c r="CH11" s="39">
        <f t="shared" si="39"/>
        <v>599.5999999999999</v>
      </c>
      <c r="CI11" s="46">
        <v>12</v>
      </c>
      <c r="CJ11" s="46">
        <v>14</v>
      </c>
      <c r="CK11" s="42">
        <f t="shared" si="40"/>
        <v>2</v>
      </c>
      <c r="CL11" s="48"/>
      <c r="CM11" s="48"/>
      <c r="CN11" s="48"/>
      <c r="CO11" s="48"/>
    </row>
    <row r="12" spans="1:93" ht="21.75" customHeight="1">
      <c r="A12" s="205" t="s">
        <v>100</v>
      </c>
      <c r="B12" s="49">
        <v>343</v>
      </c>
      <c r="C12" s="50">
        <v>211</v>
      </c>
      <c r="D12" s="40">
        <f t="shared" si="3"/>
        <v>61.51603498542274</v>
      </c>
      <c r="E12" s="39">
        <f t="shared" si="4"/>
        <v>-132</v>
      </c>
      <c r="F12" s="49">
        <v>62</v>
      </c>
      <c r="G12" s="49">
        <v>42</v>
      </c>
      <c r="H12" s="40">
        <f t="shared" si="5"/>
        <v>67.74193548387096</v>
      </c>
      <c r="I12" s="39">
        <f t="shared" si="6"/>
        <v>-20</v>
      </c>
      <c r="J12" s="49">
        <v>18</v>
      </c>
      <c r="K12" s="49">
        <v>27</v>
      </c>
      <c r="L12" s="40">
        <f t="shared" si="7"/>
        <v>150</v>
      </c>
      <c r="M12" s="39">
        <f t="shared" si="8"/>
        <v>9</v>
      </c>
      <c r="N12" s="51">
        <v>0</v>
      </c>
      <c r="O12" s="49">
        <v>0</v>
      </c>
      <c r="P12" s="42">
        <v>0</v>
      </c>
      <c r="Q12" s="39">
        <f t="shared" si="10"/>
        <v>0</v>
      </c>
      <c r="R12" s="49">
        <v>0</v>
      </c>
      <c r="S12" s="51">
        <v>2</v>
      </c>
      <c r="T12" s="40">
        <v>0</v>
      </c>
      <c r="U12" s="39">
        <f t="shared" si="12"/>
        <v>2</v>
      </c>
      <c r="V12" s="42">
        <v>0</v>
      </c>
      <c r="W12" s="42">
        <v>0</v>
      </c>
      <c r="X12" s="40">
        <v>0</v>
      </c>
      <c r="Y12" s="39">
        <f t="shared" si="13"/>
        <v>0</v>
      </c>
      <c r="Z12" s="49">
        <v>377</v>
      </c>
      <c r="AA12" s="49">
        <v>433</v>
      </c>
      <c r="AB12" s="40">
        <f t="shared" si="14"/>
        <v>114.85411140583554</v>
      </c>
      <c r="AC12" s="39">
        <f t="shared" si="15"/>
        <v>56</v>
      </c>
      <c r="AD12" s="49">
        <v>333</v>
      </c>
      <c r="AE12" s="49">
        <v>209</v>
      </c>
      <c r="AF12" s="40">
        <f t="shared" si="16"/>
        <v>62.76276276276276</v>
      </c>
      <c r="AG12" s="39">
        <f t="shared" si="17"/>
        <v>-124</v>
      </c>
      <c r="AH12" s="49">
        <v>16</v>
      </c>
      <c r="AI12" s="50">
        <v>86</v>
      </c>
      <c r="AJ12" s="40">
        <f t="shared" si="18"/>
        <v>537.5</v>
      </c>
      <c r="AK12" s="39">
        <f t="shared" si="19"/>
        <v>70</v>
      </c>
      <c r="AL12" s="49">
        <v>0</v>
      </c>
      <c r="AM12" s="49">
        <v>0</v>
      </c>
      <c r="AN12" s="40">
        <v>0</v>
      </c>
      <c r="AO12" s="39">
        <f t="shared" si="20"/>
        <v>0</v>
      </c>
      <c r="AP12" s="49">
        <v>0</v>
      </c>
      <c r="AQ12" s="49">
        <v>14</v>
      </c>
      <c r="AR12" s="40">
        <v>0</v>
      </c>
      <c r="AS12" s="39">
        <f t="shared" si="21"/>
        <v>14</v>
      </c>
      <c r="AT12" s="49">
        <v>16</v>
      </c>
      <c r="AU12" s="49">
        <v>72</v>
      </c>
      <c r="AV12" s="40">
        <f t="shared" si="22"/>
        <v>450</v>
      </c>
      <c r="AW12" s="39">
        <f t="shared" si="23"/>
        <v>56</v>
      </c>
      <c r="AX12" s="49">
        <v>0</v>
      </c>
      <c r="AY12" s="49">
        <v>9</v>
      </c>
      <c r="AZ12" s="41">
        <v>0</v>
      </c>
      <c r="BA12" s="39">
        <f t="shared" si="25"/>
        <v>9</v>
      </c>
      <c r="BB12" s="43">
        <f t="shared" si="2"/>
        <v>-10631</v>
      </c>
      <c r="BC12" s="44">
        <f t="shared" si="2"/>
        <v>-11431</v>
      </c>
      <c r="BD12" s="44">
        <v>10657</v>
      </c>
      <c r="BE12" s="45">
        <v>11455</v>
      </c>
      <c r="BF12" s="52">
        <v>22</v>
      </c>
      <c r="BG12" s="52">
        <v>29</v>
      </c>
      <c r="BH12" s="40">
        <f t="shared" si="26"/>
        <v>131.8181818181818</v>
      </c>
      <c r="BI12" s="39">
        <f t="shared" si="27"/>
        <v>7</v>
      </c>
      <c r="BJ12" s="53">
        <v>26</v>
      </c>
      <c r="BK12" s="49">
        <v>40</v>
      </c>
      <c r="BL12" s="40">
        <f t="shared" si="28"/>
        <v>153.84615384615387</v>
      </c>
      <c r="BM12" s="39">
        <f t="shared" si="29"/>
        <v>14</v>
      </c>
      <c r="BN12" s="49">
        <v>317</v>
      </c>
      <c r="BO12" s="49">
        <v>187</v>
      </c>
      <c r="BP12" s="40">
        <f t="shared" si="30"/>
        <v>58.99053627760252</v>
      </c>
      <c r="BQ12" s="39">
        <f t="shared" si="31"/>
        <v>-130</v>
      </c>
      <c r="BR12" s="49">
        <v>274</v>
      </c>
      <c r="BS12" s="49">
        <v>156</v>
      </c>
      <c r="BT12" s="40">
        <f t="shared" si="32"/>
        <v>56.934306569343065</v>
      </c>
      <c r="BU12" s="39">
        <f t="shared" si="33"/>
        <v>-118</v>
      </c>
      <c r="BV12" s="54">
        <v>1878.225806451613</v>
      </c>
      <c r="BW12" s="49">
        <v>1845.7831325301204</v>
      </c>
      <c r="BX12" s="40">
        <f t="shared" si="34"/>
        <v>98.27269576373332</v>
      </c>
      <c r="BY12" s="39">
        <f t="shared" si="35"/>
        <v>-32.44267392149254</v>
      </c>
      <c r="BZ12" s="49">
        <v>8</v>
      </c>
      <c r="CA12" s="49">
        <v>14</v>
      </c>
      <c r="CB12" s="40">
        <f t="shared" si="36"/>
        <v>175</v>
      </c>
      <c r="CC12" s="39">
        <f t="shared" si="37"/>
        <v>6</v>
      </c>
      <c r="CD12" s="49" t="s">
        <v>7</v>
      </c>
      <c r="CE12" s="49">
        <v>3200</v>
      </c>
      <c r="CF12" s="49">
        <v>3741.6</v>
      </c>
      <c r="CG12" s="40">
        <f t="shared" si="38"/>
        <v>116.92499999999998</v>
      </c>
      <c r="CH12" s="39">
        <f t="shared" si="39"/>
        <v>541.5999999999999</v>
      </c>
      <c r="CI12" s="46">
        <v>40</v>
      </c>
      <c r="CJ12" s="46">
        <v>13</v>
      </c>
      <c r="CK12" s="42">
        <f t="shared" si="40"/>
        <v>-27</v>
      </c>
      <c r="CL12" s="48"/>
      <c r="CM12" s="48"/>
      <c r="CN12" s="48"/>
      <c r="CO12" s="48"/>
    </row>
    <row r="13" spans="1:93" ht="21.75" customHeight="1">
      <c r="A13" s="205" t="s">
        <v>101</v>
      </c>
      <c r="B13" s="49">
        <v>775</v>
      </c>
      <c r="C13" s="50">
        <v>598</v>
      </c>
      <c r="D13" s="40">
        <f t="shared" si="3"/>
        <v>77.16129032258064</v>
      </c>
      <c r="E13" s="39">
        <f t="shared" si="4"/>
        <v>-177</v>
      </c>
      <c r="F13" s="49">
        <v>131</v>
      </c>
      <c r="G13" s="49">
        <v>103</v>
      </c>
      <c r="H13" s="40">
        <f t="shared" si="5"/>
        <v>78.62595419847328</v>
      </c>
      <c r="I13" s="39">
        <f t="shared" si="6"/>
        <v>-28</v>
      </c>
      <c r="J13" s="49">
        <v>173</v>
      </c>
      <c r="K13" s="49">
        <v>153</v>
      </c>
      <c r="L13" s="40">
        <f t="shared" si="7"/>
        <v>88.4393063583815</v>
      </c>
      <c r="M13" s="39">
        <f t="shared" si="8"/>
        <v>-20</v>
      </c>
      <c r="N13" s="51">
        <v>1</v>
      </c>
      <c r="O13" s="49">
        <v>5</v>
      </c>
      <c r="P13" s="42">
        <f t="shared" si="9"/>
        <v>500</v>
      </c>
      <c r="Q13" s="39">
        <f>O13-N13</f>
        <v>4</v>
      </c>
      <c r="R13" s="49">
        <v>16</v>
      </c>
      <c r="S13" s="51">
        <v>70</v>
      </c>
      <c r="T13" s="40">
        <f t="shared" si="11"/>
        <v>437.5</v>
      </c>
      <c r="U13" s="39">
        <f t="shared" si="12"/>
        <v>54</v>
      </c>
      <c r="V13" s="42">
        <v>0</v>
      </c>
      <c r="W13" s="42">
        <v>0</v>
      </c>
      <c r="X13" s="40">
        <v>0</v>
      </c>
      <c r="Y13" s="39">
        <f t="shared" si="13"/>
        <v>0</v>
      </c>
      <c r="Z13" s="49">
        <v>751</v>
      </c>
      <c r="AA13" s="49">
        <v>711</v>
      </c>
      <c r="AB13" s="40">
        <f t="shared" si="14"/>
        <v>94.67376830892144</v>
      </c>
      <c r="AC13" s="39">
        <f t="shared" si="15"/>
        <v>-40</v>
      </c>
      <c r="AD13" s="49">
        <v>521</v>
      </c>
      <c r="AE13" s="49">
        <v>465</v>
      </c>
      <c r="AF13" s="40">
        <f t="shared" si="16"/>
        <v>89.25143953934742</v>
      </c>
      <c r="AG13" s="39">
        <f t="shared" si="17"/>
        <v>-56</v>
      </c>
      <c r="AH13" s="49">
        <v>0</v>
      </c>
      <c r="AI13" s="50">
        <v>96</v>
      </c>
      <c r="AJ13" s="40">
        <v>0</v>
      </c>
      <c r="AK13" s="39">
        <f t="shared" si="19"/>
        <v>96</v>
      </c>
      <c r="AL13" s="49">
        <v>0</v>
      </c>
      <c r="AM13" s="49">
        <v>0</v>
      </c>
      <c r="AN13" s="40">
        <v>0</v>
      </c>
      <c r="AO13" s="39">
        <f t="shared" si="20"/>
        <v>0</v>
      </c>
      <c r="AP13" s="49">
        <v>0</v>
      </c>
      <c r="AQ13" s="49">
        <v>0</v>
      </c>
      <c r="AR13" s="40">
        <v>0</v>
      </c>
      <c r="AS13" s="39">
        <f t="shared" si="21"/>
        <v>0</v>
      </c>
      <c r="AT13" s="49">
        <v>0</v>
      </c>
      <c r="AU13" s="49">
        <v>96</v>
      </c>
      <c r="AV13" s="40">
        <v>0</v>
      </c>
      <c r="AW13" s="39">
        <f t="shared" si="23"/>
        <v>96</v>
      </c>
      <c r="AX13" s="49">
        <v>19</v>
      </c>
      <c r="AY13" s="49">
        <v>20</v>
      </c>
      <c r="AZ13" s="41">
        <f t="shared" si="24"/>
        <v>105.26315789473684</v>
      </c>
      <c r="BA13" s="39">
        <f t="shared" si="25"/>
        <v>1</v>
      </c>
      <c r="BB13" s="43">
        <f t="shared" si="2"/>
        <v>-3786</v>
      </c>
      <c r="BC13" s="44">
        <f t="shared" si="2"/>
        <v>-4941</v>
      </c>
      <c r="BD13" s="44">
        <v>3851</v>
      </c>
      <c r="BE13" s="45">
        <v>5053</v>
      </c>
      <c r="BF13" s="52">
        <v>61</v>
      </c>
      <c r="BG13" s="52">
        <v>73</v>
      </c>
      <c r="BH13" s="40">
        <f t="shared" si="26"/>
        <v>119.67213114754098</v>
      </c>
      <c r="BI13" s="39">
        <f t="shared" si="27"/>
        <v>12</v>
      </c>
      <c r="BJ13" s="53">
        <v>184</v>
      </c>
      <c r="BK13" s="49">
        <v>188</v>
      </c>
      <c r="BL13" s="40">
        <f t="shared" si="28"/>
        <v>102.17391304347827</v>
      </c>
      <c r="BM13" s="39">
        <f t="shared" si="29"/>
        <v>4</v>
      </c>
      <c r="BN13" s="49">
        <v>710</v>
      </c>
      <c r="BO13" s="49">
        <v>486</v>
      </c>
      <c r="BP13" s="40">
        <f t="shared" si="30"/>
        <v>68.45070422535211</v>
      </c>
      <c r="BQ13" s="39">
        <f t="shared" si="31"/>
        <v>-224</v>
      </c>
      <c r="BR13" s="49">
        <v>560</v>
      </c>
      <c r="BS13" s="49">
        <v>380</v>
      </c>
      <c r="BT13" s="40">
        <f t="shared" si="32"/>
        <v>67.85714285714286</v>
      </c>
      <c r="BU13" s="39">
        <f t="shared" si="33"/>
        <v>-180</v>
      </c>
      <c r="BV13" s="54">
        <v>1676.9961977186313</v>
      </c>
      <c r="BW13" s="49">
        <v>1774.554707379135</v>
      </c>
      <c r="BX13" s="40">
        <f t="shared" si="34"/>
        <v>105.81745562650775</v>
      </c>
      <c r="BY13" s="39">
        <f t="shared" si="35"/>
        <v>97.55850966050366</v>
      </c>
      <c r="BZ13" s="49">
        <v>12</v>
      </c>
      <c r="CA13" s="49">
        <v>32</v>
      </c>
      <c r="CB13" s="40">
        <f t="shared" si="36"/>
        <v>266.66666666666663</v>
      </c>
      <c r="CC13" s="39">
        <f t="shared" si="37"/>
        <v>20</v>
      </c>
      <c r="CD13" s="49" t="s">
        <v>7</v>
      </c>
      <c r="CE13" s="49">
        <v>3434.92</v>
      </c>
      <c r="CF13" s="49">
        <v>4079.6</v>
      </c>
      <c r="CG13" s="40">
        <f t="shared" si="38"/>
        <v>118.76841382040921</v>
      </c>
      <c r="CH13" s="39">
        <f t="shared" si="39"/>
        <v>644.6799999999998</v>
      </c>
      <c r="CI13" s="46">
        <v>59</v>
      </c>
      <c r="CJ13" s="46">
        <v>15</v>
      </c>
      <c r="CK13" s="42">
        <f t="shared" si="40"/>
        <v>-44</v>
      </c>
      <c r="CL13" s="48"/>
      <c r="CM13" s="48"/>
      <c r="CN13" s="48"/>
      <c r="CO13" s="48"/>
    </row>
    <row r="14" spans="1:95" s="20" customFormat="1" ht="21.75" customHeight="1">
      <c r="A14" s="205" t="s">
        <v>102</v>
      </c>
      <c r="B14" s="49">
        <v>321</v>
      </c>
      <c r="C14" s="50">
        <v>190</v>
      </c>
      <c r="D14" s="40">
        <f t="shared" si="3"/>
        <v>59.19003115264797</v>
      </c>
      <c r="E14" s="39">
        <f t="shared" si="4"/>
        <v>-131</v>
      </c>
      <c r="F14" s="49">
        <v>101</v>
      </c>
      <c r="G14" s="49">
        <v>21</v>
      </c>
      <c r="H14" s="40">
        <f t="shared" si="5"/>
        <v>20.792079207920793</v>
      </c>
      <c r="I14" s="39">
        <f t="shared" si="6"/>
        <v>-80</v>
      </c>
      <c r="J14" s="49">
        <v>16</v>
      </c>
      <c r="K14" s="49">
        <v>16</v>
      </c>
      <c r="L14" s="40">
        <f t="shared" si="7"/>
        <v>100</v>
      </c>
      <c r="M14" s="39">
        <f t="shared" si="8"/>
        <v>0</v>
      </c>
      <c r="N14" s="51">
        <v>0</v>
      </c>
      <c r="O14" s="49">
        <v>0</v>
      </c>
      <c r="P14" s="42">
        <v>0</v>
      </c>
      <c r="Q14" s="39">
        <f t="shared" si="10"/>
        <v>0</v>
      </c>
      <c r="R14" s="49">
        <v>6</v>
      </c>
      <c r="S14" s="51">
        <v>6</v>
      </c>
      <c r="T14" s="40">
        <f t="shared" si="11"/>
        <v>100</v>
      </c>
      <c r="U14" s="39">
        <f t="shared" si="12"/>
        <v>0</v>
      </c>
      <c r="V14" s="42">
        <v>0</v>
      </c>
      <c r="W14" s="42">
        <v>0</v>
      </c>
      <c r="X14" s="40">
        <v>0</v>
      </c>
      <c r="Y14" s="39">
        <f t="shared" si="13"/>
        <v>0</v>
      </c>
      <c r="Z14" s="49">
        <v>335</v>
      </c>
      <c r="AA14" s="49">
        <v>319</v>
      </c>
      <c r="AB14" s="40">
        <f t="shared" si="14"/>
        <v>95.22388059701493</v>
      </c>
      <c r="AC14" s="39">
        <f t="shared" si="15"/>
        <v>-16</v>
      </c>
      <c r="AD14" s="49">
        <v>304</v>
      </c>
      <c r="AE14" s="49">
        <v>168</v>
      </c>
      <c r="AF14" s="40">
        <f t="shared" si="16"/>
        <v>55.26315789473685</v>
      </c>
      <c r="AG14" s="39">
        <f t="shared" si="17"/>
        <v>-136</v>
      </c>
      <c r="AH14" s="49">
        <v>0</v>
      </c>
      <c r="AI14" s="50">
        <v>10</v>
      </c>
      <c r="AJ14" s="40">
        <v>0</v>
      </c>
      <c r="AK14" s="39">
        <f t="shared" si="19"/>
        <v>10</v>
      </c>
      <c r="AL14" s="49">
        <v>0</v>
      </c>
      <c r="AM14" s="49">
        <v>0</v>
      </c>
      <c r="AN14" s="40">
        <v>0</v>
      </c>
      <c r="AO14" s="39">
        <f t="shared" si="20"/>
        <v>0</v>
      </c>
      <c r="AP14" s="49">
        <v>0</v>
      </c>
      <c r="AQ14" s="49">
        <v>0</v>
      </c>
      <c r="AR14" s="40">
        <v>0</v>
      </c>
      <c r="AS14" s="39">
        <f t="shared" si="21"/>
        <v>0</v>
      </c>
      <c r="AT14" s="49">
        <v>0</v>
      </c>
      <c r="AU14" s="49">
        <v>10</v>
      </c>
      <c r="AV14" s="40">
        <v>0</v>
      </c>
      <c r="AW14" s="39">
        <f t="shared" si="23"/>
        <v>10</v>
      </c>
      <c r="AX14" s="49">
        <v>25</v>
      </c>
      <c r="AY14" s="49">
        <v>8</v>
      </c>
      <c r="AZ14" s="41">
        <f t="shared" si="24"/>
        <v>32</v>
      </c>
      <c r="BA14" s="39">
        <f t="shared" si="25"/>
        <v>-17</v>
      </c>
      <c r="BB14" s="43">
        <f t="shared" si="2"/>
        <v>-3786</v>
      </c>
      <c r="BC14" s="44">
        <f t="shared" si="2"/>
        <v>-3155</v>
      </c>
      <c r="BD14" s="44">
        <v>3802</v>
      </c>
      <c r="BE14" s="45">
        <v>3180</v>
      </c>
      <c r="BF14" s="52">
        <v>26</v>
      </c>
      <c r="BG14" s="52">
        <v>28</v>
      </c>
      <c r="BH14" s="40">
        <f t="shared" si="26"/>
        <v>107.6923076923077</v>
      </c>
      <c r="BI14" s="39">
        <f t="shared" si="27"/>
        <v>2</v>
      </c>
      <c r="BJ14" s="53">
        <v>38</v>
      </c>
      <c r="BK14" s="49">
        <v>39</v>
      </c>
      <c r="BL14" s="40">
        <f t="shared" si="28"/>
        <v>102.63157894736842</v>
      </c>
      <c r="BM14" s="39">
        <f t="shared" si="29"/>
        <v>1</v>
      </c>
      <c r="BN14" s="49">
        <v>305</v>
      </c>
      <c r="BO14" s="49">
        <v>165</v>
      </c>
      <c r="BP14" s="40">
        <f t="shared" si="30"/>
        <v>54.09836065573771</v>
      </c>
      <c r="BQ14" s="39">
        <f t="shared" si="31"/>
        <v>-140</v>
      </c>
      <c r="BR14" s="49">
        <v>275</v>
      </c>
      <c r="BS14" s="49">
        <v>147</v>
      </c>
      <c r="BT14" s="40">
        <f t="shared" si="32"/>
        <v>53.45454545454545</v>
      </c>
      <c r="BU14" s="39">
        <f t="shared" si="33"/>
        <v>-128</v>
      </c>
      <c r="BV14" s="54">
        <v>2206.9444444444443</v>
      </c>
      <c r="BW14" s="49">
        <v>2047.3684210526317</v>
      </c>
      <c r="BX14" s="40">
        <f t="shared" si="34"/>
        <v>92.76936835480774</v>
      </c>
      <c r="BY14" s="39">
        <f t="shared" si="35"/>
        <v>-159.57602339181267</v>
      </c>
      <c r="BZ14" s="49">
        <v>24</v>
      </c>
      <c r="CA14" s="49">
        <v>21</v>
      </c>
      <c r="CB14" s="40">
        <f t="shared" si="36"/>
        <v>87.5</v>
      </c>
      <c r="CC14" s="39">
        <f t="shared" si="37"/>
        <v>-3</v>
      </c>
      <c r="CD14" s="49" t="s">
        <v>7</v>
      </c>
      <c r="CE14" s="49">
        <v>2958.67</v>
      </c>
      <c r="CF14" s="49">
        <v>3783.1</v>
      </c>
      <c r="CG14" s="40">
        <f t="shared" si="38"/>
        <v>127.86488523559572</v>
      </c>
      <c r="CH14" s="39">
        <f t="shared" si="39"/>
        <v>824.4299999999998</v>
      </c>
      <c r="CI14" s="46">
        <v>13</v>
      </c>
      <c r="CJ14" s="46">
        <v>8</v>
      </c>
      <c r="CK14" s="42">
        <f t="shared" si="40"/>
        <v>-5</v>
      </c>
      <c r="CL14" s="48"/>
      <c r="CM14" s="48"/>
      <c r="CN14" s="48"/>
      <c r="CO14" s="48"/>
      <c r="CP14" s="14"/>
      <c r="CQ14" s="14"/>
    </row>
    <row r="15" spans="1:95" s="20" customFormat="1" ht="21.75" customHeight="1">
      <c r="A15" s="205" t="s">
        <v>103</v>
      </c>
      <c r="B15" s="49">
        <v>258</v>
      </c>
      <c r="C15" s="50">
        <v>168</v>
      </c>
      <c r="D15" s="40">
        <f t="shared" si="3"/>
        <v>65.11627906976744</v>
      </c>
      <c r="E15" s="39">
        <f t="shared" si="4"/>
        <v>-90</v>
      </c>
      <c r="F15" s="49">
        <v>56</v>
      </c>
      <c r="G15" s="49">
        <v>28</v>
      </c>
      <c r="H15" s="40">
        <f t="shared" si="5"/>
        <v>50</v>
      </c>
      <c r="I15" s="39">
        <f t="shared" si="6"/>
        <v>-28</v>
      </c>
      <c r="J15" s="49">
        <v>75</v>
      </c>
      <c r="K15" s="49">
        <v>60</v>
      </c>
      <c r="L15" s="40">
        <f t="shared" si="7"/>
        <v>80</v>
      </c>
      <c r="M15" s="39">
        <f t="shared" si="8"/>
        <v>-15</v>
      </c>
      <c r="N15" s="51">
        <v>3</v>
      </c>
      <c r="O15" s="49">
        <v>5</v>
      </c>
      <c r="P15" s="42">
        <f t="shared" si="9"/>
        <v>166.66666666666669</v>
      </c>
      <c r="Q15" s="39">
        <f t="shared" si="10"/>
        <v>2</v>
      </c>
      <c r="R15" s="49">
        <v>2</v>
      </c>
      <c r="S15" s="51">
        <v>5</v>
      </c>
      <c r="T15" s="40">
        <f t="shared" si="11"/>
        <v>250</v>
      </c>
      <c r="U15" s="39">
        <f t="shared" si="12"/>
        <v>3</v>
      </c>
      <c r="V15" s="42">
        <v>0</v>
      </c>
      <c r="W15" s="42">
        <v>0</v>
      </c>
      <c r="X15" s="40">
        <v>0</v>
      </c>
      <c r="Y15" s="39">
        <f t="shared" si="13"/>
        <v>0</v>
      </c>
      <c r="Z15" s="49">
        <v>467</v>
      </c>
      <c r="AA15" s="49">
        <v>460</v>
      </c>
      <c r="AB15" s="40">
        <f t="shared" si="14"/>
        <v>98.50107066381156</v>
      </c>
      <c r="AC15" s="39">
        <f t="shared" si="15"/>
        <v>-7</v>
      </c>
      <c r="AD15" s="49">
        <v>232</v>
      </c>
      <c r="AE15" s="49">
        <v>150</v>
      </c>
      <c r="AF15" s="40">
        <f t="shared" si="16"/>
        <v>64.65517241379311</v>
      </c>
      <c r="AG15" s="39">
        <f t="shared" si="17"/>
        <v>-82</v>
      </c>
      <c r="AH15" s="49">
        <v>120</v>
      </c>
      <c r="AI15" s="50">
        <v>166</v>
      </c>
      <c r="AJ15" s="40">
        <f t="shared" si="18"/>
        <v>138.33333333333334</v>
      </c>
      <c r="AK15" s="39">
        <f t="shared" si="19"/>
        <v>46</v>
      </c>
      <c r="AL15" s="49">
        <v>0</v>
      </c>
      <c r="AM15" s="49">
        <v>0</v>
      </c>
      <c r="AN15" s="40">
        <v>0</v>
      </c>
      <c r="AO15" s="39">
        <f t="shared" si="20"/>
        <v>0</v>
      </c>
      <c r="AP15" s="49">
        <v>0</v>
      </c>
      <c r="AQ15" s="49">
        <v>0</v>
      </c>
      <c r="AR15" s="40">
        <v>0</v>
      </c>
      <c r="AS15" s="39">
        <f t="shared" si="21"/>
        <v>0</v>
      </c>
      <c r="AT15" s="49">
        <v>120</v>
      </c>
      <c r="AU15" s="49">
        <v>166</v>
      </c>
      <c r="AV15" s="40">
        <f t="shared" si="22"/>
        <v>138.33333333333334</v>
      </c>
      <c r="AW15" s="39">
        <f t="shared" si="23"/>
        <v>46</v>
      </c>
      <c r="AX15" s="49">
        <v>2</v>
      </c>
      <c r="AY15" s="49">
        <v>5</v>
      </c>
      <c r="AZ15" s="41">
        <f t="shared" si="24"/>
        <v>250</v>
      </c>
      <c r="BA15" s="39">
        <f t="shared" si="25"/>
        <v>3</v>
      </c>
      <c r="BB15" s="43">
        <f t="shared" si="2"/>
        <v>-1620</v>
      </c>
      <c r="BC15" s="44">
        <f t="shared" si="2"/>
        <v>-1415</v>
      </c>
      <c r="BD15" s="44">
        <v>1639</v>
      </c>
      <c r="BE15" s="45">
        <v>1439</v>
      </c>
      <c r="BF15" s="52">
        <v>69</v>
      </c>
      <c r="BG15" s="52">
        <v>90</v>
      </c>
      <c r="BH15" s="40">
        <f t="shared" si="26"/>
        <v>130.43478260869566</v>
      </c>
      <c r="BI15" s="39">
        <f t="shared" si="27"/>
        <v>21</v>
      </c>
      <c r="BJ15" s="53">
        <v>202</v>
      </c>
      <c r="BK15" s="49">
        <v>224</v>
      </c>
      <c r="BL15" s="40">
        <f t="shared" si="28"/>
        <v>110.8910891089109</v>
      </c>
      <c r="BM15" s="39">
        <f t="shared" si="29"/>
        <v>22</v>
      </c>
      <c r="BN15" s="49">
        <v>239</v>
      </c>
      <c r="BO15" s="49">
        <v>144</v>
      </c>
      <c r="BP15" s="40">
        <f t="shared" si="30"/>
        <v>60.25104602510461</v>
      </c>
      <c r="BQ15" s="39">
        <f t="shared" si="31"/>
        <v>-95</v>
      </c>
      <c r="BR15" s="49">
        <v>196</v>
      </c>
      <c r="BS15" s="49">
        <v>109</v>
      </c>
      <c r="BT15" s="40">
        <f t="shared" si="32"/>
        <v>55.61224489795919</v>
      </c>
      <c r="BU15" s="39">
        <f t="shared" si="33"/>
        <v>-87</v>
      </c>
      <c r="BV15" s="54">
        <v>2634.705882352941</v>
      </c>
      <c r="BW15" s="49">
        <v>2563.157894736842</v>
      </c>
      <c r="BX15" s="40">
        <f t="shared" si="34"/>
        <v>97.28440323850485</v>
      </c>
      <c r="BY15" s="39">
        <f t="shared" si="35"/>
        <v>-71.54798761609891</v>
      </c>
      <c r="BZ15" s="49">
        <v>80</v>
      </c>
      <c r="CA15" s="49">
        <v>149</v>
      </c>
      <c r="CB15" s="40">
        <f t="shared" si="36"/>
        <v>186.25</v>
      </c>
      <c r="CC15" s="39">
        <f t="shared" si="37"/>
        <v>69</v>
      </c>
      <c r="CD15" s="49" t="s">
        <v>7</v>
      </c>
      <c r="CE15" s="49">
        <v>3866</v>
      </c>
      <c r="CF15" s="49">
        <v>5027.9</v>
      </c>
      <c r="CG15" s="40">
        <f t="shared" si="38"/>
        <v>130.05431971029486</v>
      </c>
      <c r="CH15" s="39">
        <f t="shared" si="39"/>
        <v>1161.8999999999996</v>
      </c>
      <c r="CI15" s="46">
        <v>3</v>
      </c>
      <c r="CJ15" s="46">
        <v>1</v>
      </c>
      <c r="CK15" s="42">
        <f t="shared" si="40"/>
        <v>-2</v>
      </c>
      <c r="CL15" s="48"/>
      <c r="CM15" s="48"/>
      <c r="CN15" s="48"/>
      <c r="CO15" s="48"/>
      <c r="CP15" s="14"/>
      <c r="CQ15" s="14"/>
    </row>
    <row r="16" spans="1:95" s="20" customFormat="1" ht="21.75" customHeight="1">
      <c r="A16" s="205" t="s">
        <v>104</v>
      </c>
      <c r="B16" s="49">
        <v>256</v>
      </c>
      <c r="C16" s="50">
        <v>216</v>
      </c>
      <c r="D16" s="40">
        <f t="shared" si="3"/>
        <v>84.375</v>
      </c>
      <c r="E16" s="39">
        <f t="shared" si="4"/>
        <v>-40</v>
      </c>
      <c r="F16" s="49">
        <v>56</v>
      </c>
      <c r="G16" s="49">
        <v>36</v>
      </c>
      <c r="H16" s="40">
        <f t="shared" si="5"/>
        <v>64.28571428571429</v>
      </c>
      <c r="I16" s="39">
        <f t="shared" si="6"/>
        <v>-20</v>
      </c>
      <c r="J16" s="49">
        <v>24</v>
      </c>
      <c r="K16" s="49">
        <v>63</v>
      </c>
      <c r="L16" s="40">
        <f t="shared" si="7"/>
        <v>262.5</v>
      </c>
      <c r="M16" s="39">
        <f t="shared" si="8"/>
        <v>39</v>
      </c>
      <c r="N16" s="51">
        <v>0</v>
      </c>
      <c r="O16" s="49">
        <v>2</v>
      </c>
      <c r="P16" s="42">
        <v>0</v>
      </c>
      <c r="Q16" s="39">
        <f t="shared" si="10"/>
        <v>2</v>
      </c>
      <c r="R16" s="49">
        <v>0</v>
      </c>
      <c r="S16" s="51">
        <v>2</v>
      </c>
      <c r="T16" s="40">
        <v>0</v>
      </c>
      <c r="U16" s="39">
        <f t="shared" si="12"/>
        <v>2</v>
      </c>
      <c r="V16" s="42">
        <v>0</v>
      </c>
      <c r="W16" s="42">
        <v>0</v>
      </c>
      <c r="X16" s="40">
        <v>0</v>
      </c>
      <c r="Y16" s="39">
        <f t="shared" si="13"/>
        <v>0</v>
      </c>
      <c r="Z16" s="49">
        <v>257</v>
      </c>
      <c r="AA16" s="49">
        <v>275</v>
      </c>
      <c r="AB16" s="40">
        <f t="shared" si="14"/>
        <v>107.00389105058366</v>
      </c>
      <c r="AC16" s="39">
        <f t="shared" si="15"/>
        <v>18</v>
      </c>
      <c r="AD16" s="49">
        <v>234</v>
      </c>
      <c r="AE16" s="49">
        <v>203</v>
      </c>
      <c r="AF16" s="40">
        <f t="shared" si="16"/>
        <v>86.75213675213675</v>
      </c>
      <c r="AG16" s="39">
        <f t="shared" si="17"/>
        <v>-31</v>
      </c>
      <c r="AH16" s="49">
        <v>0</v>
      </c>
      <c r="AI16" s="50">
        <v>12</v>
      </c>
      <c r="AJ16" s="40">
        <v>0</v>
      </c>
      <c r="AK16" s="39">
        <f t="shared" si="19"/>
        <v>12</v>
      </c>
      <c r="AL16" s="49">
        <v>0</v>
      </c>
      <c r="AM16" s="49">
        <v>0</v>
      </c>
      <c r="AN16" s="40">
        <v>0</v>
      </c>
      <c r="AO16" s="39">
        <f t="shared" si="20"/>
        <v>0</v>
      </c>
      <c r="AP16" s="49">
        <v>0</v>
      </c>
      <c r="AQ16" s="49">
        <v>0</v>
      </c>
      <c r="AR16" s="40">
        <v>0</v>
      </c>
      <c r="AS16" s="39">
        <f t="shared" si="21"/>
        <v>0</v>
      </c>
      <c r="AT16" s="49">
        <v>0</v>
      </c>
      <c r="AU16" s="49">
        <v>12</v>
      </c>
      <c r="AV16" s="40">
        <v>0</v>
      </c>
      <c r="AW16" s="39">
        <f t="shared" si="23"/>
        <v>12</v>
      </c>
      <c r="AX16" s="49">
        <v>1</v>
      </c>
      <c r="AY16" s="49">
        <v>1</v>
      </c>
      <c r="AZ16" s="41">
        <f t="shared" si="24"/>
        <v>100</v>
      </c>
      <c r="BA16" s="39">
        <f t="shared" si="25"/>
        <v>0</v>
      </c>
      <c r="BB16" s="43">
        <f t="shared" si="2"/>
        <v>-6813</v>
      </c>
      <c r="BC16" s="44">
        <f t="shared" si="2"/>
        <v>-6701</v>
      </c>
      <c r="BD16" s="44">
        <v>6848</v>
      </c>
      <c r="BE16" s="45">
        <v>6742</v>
      </c>
      <c r="BF16" s="52">
        <v>15</v>
      </c>
      <c r="BG16" s="52">
        <v>20</v>
      </c>
      <c r="BH16" s="40">
        <f t="shared" si="26"/>
        <v>133.33333333333331</v>
      </c>
      <c r="BI16" s="39">
        <f t="shared" si="27"/>
        <v>5</v>
      </c>
      <c r="BJ16" s="53">
        <v>29</v>
      </c>
      <c r="BK16" s="49">
        <v>72</v>
      </c>
      <c r="BL16" s="40">
        <f t="shared" si="28"/>
        <v>248.27586206896552</v>
      </c>
      <c r="BM16" s="39">
        <f t="shared" si="29"/>
        <v>43</v>
      </c>
      <c r="BN16" s="49">
        <v>221</v>
      </c>
      <c r="BO16" s="49">
        <v>175</v>
      </c>
      <c r="BP16" s="40">
        <f t="shared" si="30"/>
        <v>79.18552036199095</v>
      </c>
      <c r="BQ16" s="39">
        <f t="shared" si="31"/>
        <v>-46</v>
      </c>
      <c r="BR16" s="49">
        <v>205</v>
      </c>
      <c r="BS16" s="49">
        <v>157</v>
      </c>
      <c r="BT16" s="40">
        <f t="shared" si="32"/>
        <v>76.58536585365854</v>
      </c>
      <c r="BU16" s="39">
        <f t="shared" si="33"/>
        <v>-48</v>
      </c>
      <c r="BV16" s="54">
        <v>1790.4761904761904</v>
      </c>
      <c r="BW16" s="49">
        <v>2105.813953488372</v>
      </c>
      <c r="BX16" s="40">
        <f t="shared" si="34"/>
        <v>117.61194952993567</v>
      </c>
      <c r="BY16" s="39">
        <f t="shared" si="35"/>
        <v>315.33776301218177</v>
      </c>
      <c r="BZ16" s="49">
        <v>4</v>
      </c>
      <c r="CA16" s="49">
        <v>7</v>
      </c>
      <c r="CB16" s="40">
        <f t="shared" si="36"/>
        <v>175</v>
      </c>
      <c r="CC16" s="39">
        <f t="shared" si="37"/>
        <v>3</v>
      </c>
      <c r="CD16" s="49" t="s">
        <v>7</v>
      </c>
      <c r="CE16" s="49">
        <v>3200</v>
      </c>
      <c r="CF16" s="49">
        <v>3723</v>
      </c>
      <c r="CG16" s="40">
        <f t="shared" si="38"/>
        <v>116.34374999999999</v>
      </c>
      <c r="CH16" s="39">
        <f t="shared" si="39"/>
        <v>523</v>
      </c>
      <c r="CI16" s="46">
        <v>55</v>
      </c>
      <c r="CJ16" s="46">
        <v>25</v>
      </c>
      <c r="CK16" s="42">
        <f t="shared" si="40"/>
        <v>-30</v>
      </c>
      <c r="CL16" s="48"/>
      <c r="CM16" s="48"/>
      <c r="CN16" s="48"/>
      <c r="CO16" s="48"/>
      <c r="CP16" s="14"/>
      <c r="CQ16" s="14"/>
    </row>
    <row r="17" spans="1:95" s="20" customFormat="1" ht="21.75" customHeight="1">
      <c r="A17" s="205" t="s">
        <v>84</v>
      </c>
      <c r="B17" s="49">
        <v>589</v>
      </c>
      <c r="C17" s="50">
        <v>410</v>
      </c>
      <c r="D17" s="40">
        <f t="shared" si="3"/>
        <v>69.60950764006792</v>
      </c>
      <c r="E17" s="39">
        <f t="shared" si="4"/>
        <v>-179</v>
      </c>
      <c r="F17" s="49">
        <v>99</v>
      </c>
      <c r="G17" s="49">
        <v>60</v>
      </c>
      <c r="H17" s="40">
        <f t="shared" si="5"/>
        <v>60.60606060606061</v>
      </c>
      <c r="I17" s="39">
        <f t="shared" si="6"/>
        <v>-39</v>
      </c>
      <c r="J17" s="49">
        <v>39</v>
      </c>
      <c r="K17" s="49">
        <v>30</v>
      </c>
      <c r="L17" s="40">
        <f t="shared" si="7"/>
        <v>76.92307692307693</v>
      </c>
      <c r="M17" s="39">
        <f t="shared" si="8"/>
        <v>-9</v>
      </c>
      <c r="N17" s="51">
        <v>3</v>
      </c>
      <c r="O17" s="49">
        <v>3</v>
      </c>
      <c r="P17" s="42">
        <f t="shared" si="9"/>
        <v>100</v>
      </c>
      <c r="Q17" s="39">
        <f t="shared" si="10"/>
        <v>0</v>
      </c>
      <c r="R17" s="49">
        <v>11</v>
      </c>
      <c r="S17" s="51">
        <v>12</v>
      </c>
      <c r="T17" s="40">
        <f t="shared" si="11"/>
        <v>109.09090909090908</v>
      </c>
      <c r="U17" s="39">
        <f t="shared" si="12"/>
        <v>1</v>
      </c>
      <c r="V17" s="42">
        <v>0</v>
      </c>
      <c r="W17" s="42">
        <v>0</v>
      </c>
      <c r="X17" s="40">
        <v>0</v>
      </c>
      <c r="Y17" s="39">
        <f t="shared" si="13"/>
        <v>0</v>
      </c>
      <c r="Z17" s="49">
        <v>483</v>
      </c>
      <c r="AA17" s="49">
        <v>664</v>
      </c>
      <c r="AB17" s="40">
        <f t="shared" si="14"/>
        <v>137.47412008281574</v>
      </c>
      <c r="AC17" s="39">
        <f t="shared" si="15"/>
        <v>181</v>
      </c>
      <c r="AD17" s="49">
        <v>443</v>
      </c>
      <c r="AE17" s="49">
        <v>384</v>
      </c>
      <c r="AF17" s="40">
        <f t="shared" si="16"/>
        <v>86.68171557562077</v>
      </c>
      <c r="AG17" s="39">
        <f t="shared" si="17"/>
        <v>-59</v>
      </c>
      <c r="AH17" s="49">
        <v>17</v>
      </c>
      <c r="AI17" s="50">
        <v>175</v>
      </c>
      <c r="AJ17" s="40">
        <f t="shared" si="18"/>
        <v>1029.4117647058824</v>
      </c>
      <c r="AK17" s="39">
        <f t="shared" si="19"/>
        <v>158</v>
      </c>
      <c r="AL17" s="49">
        <v>0</v>
      </c>
      <c r="AM17" s="49">
        <v>0</v>
      </c>
      <c r="AN17" s="40">
        <v>0</v>
      </c>
      <c r="AO17" s="39">
        <f t="shared" si="20"/>
        <v>0</v>
      </c>
      <c r="AP17" s="49">
        <v>0</v>
      </c>
      <c r="AQ17" s="49">
        <v>0</v>
      </c>
      <c r="AR17" s="40">
        <v>0</v>
      </c>
      <c r="AS17" s="39">
        <f t="shared" si="21"/>
        <v>0</v>
      </c>
      <c r="AT17" s="49">
        <v>17</v>
      </c>
      <c r="AU17" s="49">
        <v>175</v>
      </c>
      <c r="AV17" s="40">
        <v>0</v>
      </c>
      <c r="AW17" s="39">
        <f t="shared" si="23"/>
        <v>158</v>
      </c>
      <c r="AX17" s="49">
        <v>1</v>
      </c>
      <c r="AY17" s="49">
        <v>1</v>
      </c>
      <c r="AZ17" s="41">
        <f t="shared" si="24"/>
        <v>100</v>
      </c>
      <c r="BA17" s="39">
        <f t="shared" si="25"/>
        <v>0</v>
      </c>
      <c r="BB17" s="43">
        <f t="shared" si="2"/>
        <v>-2511</v>
      </c>
      <c r="BC17" s="44">
        <f t="shared" si="2"/>
        <v>-2195</v>
      </c>
      <c r="BD17" s="44">
        <v>2558</v>
      </c>
      <c r="BE17" s="45">
        <v>2252</v>
      </c>
      <c r="BF17" s="52">
        <v>29</v>
      </c>
      <c r="BG17" s="52">
        <v>40</v>
      </c>
      <c r="BH17" s="40">
        <f t="shared" si="26"/>
        <v>137.93103448275863</v>
      </c>
      <c r="BI17" s="39">
        <f t="shared" si="27"/>
        <v>11</v>
      </c>
      <c r="BJ17" s="53">
        <v>56</v>
      </c>
      <c r="BK17" s="49">
        <v>75</v>
      </c>
      <c r="BL17" s="40">
        <f t="shared" si="28"/>
        <v>133.92857142857142</v>
      </c>
      <c r="BM17" s="39">
        <f t="shared" si="29"/>
        <v>19</v>
      </c>
      <c r="BN17" s="49">
        <v>542</v>
      </c>
      <c r="BO17" s="49">
        <v>353</v>
      </c>
      <c r="BP17" s="40">
        <f t="shared" si="30"/>
        <v>65.12915129151291</v>
      </c>
      <c r="BQ17" s="39">
        <f t="shared" si="31"/>
        <v>-189</v>
      </c>
      <c r="BR17" s="49">
        <v>490</v>
      </c>
      <c r="BS17" s="49">
        <v>297</v>
      </c>
      <c r="BT17" s="40">
        <f t="shared" si="32"/>
        <v>60.61224489795919</v>
      </c>
      <c r="BU17" s="39">
        <f t="shared" si="33"/>
        <v>-193</v>
      </c>
      <c r="BV17" s="54">
        <v>1349.0867579908677</v>
      </c>
      <c r="BW17" s="49">
        <v>1700</v>
      </c>
      <c r="BX17" s="40">
        <f t="shared" si="34"/>
        <v>126.0111694026062</v>
      </c>
      <c r="BY17" s="39">
        <f t="shared" si="35"/>
        <v>350.9132420091323</v>
      </c>
      <c r="BZ17" s="49">
        <v>15</v>
      </c>
      <c r="CA17" s="49">
        <v>41</v>
      </c>
      <c r="CB17" s="40">
        <f t="shared" si="36"/>
        <v>273.3333333333333</v>
      </c>
      <c r="CC17" s="39">
        <f t="shared" si="37"/>
        <v>26</v>
      </c>
      <c r="CD17" s="49" t="s">
        <v>7</v>
      </c>
      <c r="CE17" s="49">
        <v>3326.67</v>
      </c>
      <c r="CF17" s="49">
        <v>3995.2</v>
      </c>
      <c r="CG17" s="40">
        <f t="shared" si="38"/>
        <v>120.096072048024</v>
      </c>
      <c r="CH17" s="39">
        <f t="shared" si="39"/>
        <v>668.5299999999997</v>
      </c>
      <c r="CI17" s="46">
        <v>36</v>
      </c>
      <c r="CJ17" s="46">
        <v>9</v>
      </c>
      <c r="CK17" s="42">
        <f t="shared" si="40"/>
        <v>-27</v>
      </c>
      <c r="CL17" s="48"/>
      <c r="CM17" s="48"/>
      <c r="CN17" s="48"/>
      <c r="CO17" s="48"/>
      <c r="CP17" s="14"/>
      <c r="CQ17" s="14"/>
    </row>
    <row r="18" spans="1:95" s="20" customFormat="1" ht="21.75" customHeight="1">
      <c r="A18" s="205" t="s">
        <v>85</v>
      </c>
      <c r="B18" s="49">
        <v>465</v>
      </c>
      <c r="C18" s="50">
        <v>288</v>
      </c>
      <c r="D18" s="40">
        <f t="shared" si="3"/>
        <v>61.935483870967744</v>
      </c>
      <c r="E18" s="39">
        <f t="shared" si="4"/>
        <v>-177</v>
      </c>
      <c r="F18" s="49">
        <v>123</v>
      </c>
      <c r="G18" s="49">
        <v>58</v>
      </c>
      <c r="H18" s="40">
        <f t="shared" si="5"/>
        <v>47.15447154471545</v>
      </c>
      <c r="I18" s="39">
        <f t="shared" si="6"/>
        <v>-65</v>
      </c>
      <c r="J18" s="49">
        <v>37</v>
      </c>
      <c r="K18" s="49">
        <v>67</v>
      </c>
      <c r="L18" s="40">
        <f t="shared" si="7"/>
        <v>181.08108108108107</v>
      </c>
      <c r="M18" s="39">
        <f t="shared" si="8"/>
        <v>30</v>
      </c>
      <c r="N18" s="51">
        <v>4</v>
      </c>
      <c r="O18" s="49">
        <v>0</v>
      </c>
      <c r="P18" s="42">
        <f t="shared" si="9"/>
        <v>0</v>
      </c>
      <c r="Q18" s="39">
        <f t="shared" si="10"/>
        <v>-4</v>
      </c>
      <c r="R18" s="49">
        <v>3</v>
      </c>
      <c r="S18" s="51">
        <v>16</v>
      </c>
      <c r="T18" s="40">
        <f t="shared" si="11"/>
        <v>533.3333333333333</v>
      </c>
      <c r="U18" s="39">
        <f t="shared" si="12"/>
        <v>13</v>
      </c>
      <c r="V18" s="42">
        <v>1</v>
      </c>
      <c r="W18" s="42">
        <v>0</v>
      </c>
      <c r="X18" s="40">
        <v>0</v>
      </c>
      <c r="Y18" s="39">
        <f t="shared" si="13"/>
        <v>-1</v>
      </c>
      <c r="Z18" s="49">
        <v>432</v>
      </c>
      <c r="AA18" s="49">
        <v>527</v>
      </c>
      <c r="AB18" s="40">
        <f t="shared" si="14"/>
        <v>121.99074074074075</v>
      </c>
      <c r="AC18" s="39">
        <f t="shared" si="15"/>
        <v>95</v>
      </c>
      <c r="AD18" s="49">
        <v>391</v>
      </c>
      <c r="AE18" s="49">
        <v>230</v>
      </c>
      <c r="AF18" s="40">
        <f t="shared" si="16"/>
        <v>58.82352941176471</v>
      </c>
      <c r="AG18" s="39">
        <f t="shared" si="17"/>
        <v>-161</v>
      </c>
      <c r="AH18" s="49">
        <v>0</v>
      </c>
      <c r="AI18" s="50">
        <v>124</v>
      </c>
      <c r="AJ18" s="40">
        <v>0</v>
      </c>
      <c r="AK18" s="39">
        <f t="shared" si="19"/>
        <v>124</v>
      </c>
      <c r="AL18" s="49">
        <v>0</v>
      </c>
      <c r="AM18" s="49">
        <v>0</v>
      </c>
      <c r="AN18" s="40">
        <v>0</v>
      </c>
      <c r="AO18" s="39">
        <f t="shared" si="20"/>
        <v>0</v>
      </c>
      <c r="AP18" s="49">
        <v>0</v>
      </c>
      <c r="AQ18" s="49">
        <v>36</v>
      </c>
      <c r="AR18" s="40">
        <v>0</v>
      </c>
      <c r="AS18" s="39">
        <f t="shared" si="21"/>
        <v>36</v>
      </c>
      <c r="AT18" s="49">
        <v>0</v>
      </c>
      <c r="AU18" s="49">
        <v>88</v>
      </c>
      <c r="AV18" s="40">
        <v>0</v>
      </c>
      <c r="AW18" s="39">
        <f t="shared" si="23"/>
        <v>88</v>
      </c>
      <c r="AX18" s="49">
        <v>11</v>
      </c>
      <c r="AY18" s="49">
        <v>9</v>
      </c>
      <c r="AZ18" s="41">
        <f t="shared" si="24"/>
        <v>81.81818181818183</v>
      </c>
      <c r="BA18" s="39">
        <f t="shared" si="25"/>
        <v>-2</v>
      </c>
      <c r="BB18" s="43">
        <f t="shared" si="2"/>
        <v>-3359</v>
      </c>
      <c r="BC18" s="44">
        <f t="shared" si="2"/>
        <v>-3431</v>
      </c>
      <c r="BD18" s="44">
        <v>3396</v>
      </c>
      <c r="BE18" s="45">
        <v>3463</v>
      </c>
      <c r="BF18" s="52">
        <v>35</v>
      </c>
      <c r="BG18" s="52">
        <v>43</v>
      </c>
      <c r="BH18" s="40">
        <f t="shared" si="26"/>
        <v>122.85714285714286</v>
      </c>
      <c r="BI18" s="39">
        <f t="shared" si="27"/>
        <v>8</v>
      </c>
      <c r="BJ18" s="53">
        <v>57</v>
      </c>
      <c r="BK18" s="49">
        <v>123</v>
      </c>
      <c r="BL18" s="40">
        <f t="shared" si="28"/>
        <v>215.78947368421052</v>
      </c>
      <c r="BM18" s="39">
        <f t="shared" si="29"/>
        <v>66</v>
      </c>
      <c r="BN18" s="49">
        <v>428</v>
      </c>
      <c r="BO18" s="49">
        <v>256</v>
      </c>
      <c r="BP18" s="40">
        <f t="shared" si="30"/>
        <v>59.813084112149525</v>
      </c>
      <c r="BQ18" s="39">
        <f t="shared" si="31"/>
        <v>-172</v>
      </c>
      <c r="BR18" s="49">
        <v>370</v>
      </c>
      <c r="BS18" s="49">
        <v>221</v>
      </c>
      <c r="BT18" s="40">
        <f t="shared" si="32"/>
        <v>59.72972972972973</v>
      </c>
      <c r="BU18" s="39">
        <f t="shared" si="33"/>
        <v>-149</v>
      </c>
      <c r="BV18" s="54">
        <v>1789.032258064516</v>
      </c>
      <c r="BW18" s="49">
        <v>1689.655172413793</v>
      </c>
      <c r="BX18" s="40">
        <f t="shared" si="34"/>
        <v>94.44520437220986</v>
      </c>
      <c r="BY18" s="39">
        <f t="shared" si="35"/>
        <v>-99.37708565072307</v>
      </c>
      <c r="BZ18" s="49">
        <v>18</v>
      </c>
      <c r="CA18" s="49">
        <v>55</v>
      </c>
      <c r="CB18" s="40">
        <f t="shared" si="36"/>
        <v>305.55555555555554</v>
      </c>
      <c r="CC18" s="39">
        <f t="shared" si="37"/>
        <v>37</v>
      </c>
      <c r="CD18" s="49" t="s">
        <v>7</v>
      </c>
      <c r="CE18" s="49">
        <v>3227.28</v>
      </c>
      <c r="CF18" s="49">
        <v>4457.5</v>
      </c>
      <c r="CG18" s="40">
        <f t="shared" si="38"/>
        <v>138.11940705485733</v>
      </c>
      <c r="CH18" s="39">
        <f t="shared" si="39"/>
        <v>1230.2199999999998</v>
      </c>
      <c r="CI18" s="46">
        <v>24</v>
      </c>
      <c r="CJ18" s="46">
        <v>5</v>
      </c>
      <c r="CK18" s="42">
        <f t="shared" si="40"/>
        <v>-19</v>
      </c>
      <c r="CL18" s="48"/>
      <c r="CM18" s="48"/>
      <c r="CN18" s="48"/>
      <c r="CO18" s="48"/>
      <c r="CP18" s="14"/>
      <c r="CQ18" s="14"/>
    </row>
    <row r="19" spans="1:95" s="20" customFormat="1" ht="21.75" customHeight="1">
      <c r="A19" s="205" t="s">
        <v>105</v>
      </c>
      <c r="B19" s="49">
        <v>475</v>
      </c>
      <c r="C19" s="50">
        <v>404</v>
      </c>
      <c r="D19" s="40">
        <f t="shared" si="3"/>
        <v>85.05263157894737</v>
      </c>
      <c r="E19" s="39">
        <f t="shared" si="4"/>
        <v>-71</v>
      </c>
      <c r="F19" s="49">
        <v>92</v>
      </c>
      <c r="G19" s="49">
        <v>71</v>
      </c>
      <c r="H19" s="40">
        <f t="shared" si="5"/>
        <v>77.17391304347827</v>
      </c>
      <c r="I19" s="39">
        <f t="shared" si="6"/>
        <v>-21</v>
      </c>
      <c r="J19" s="49">
        <v>8</v>
      </c>
      <c r="K19" s="49">
        <v>20</v>
      </c>
      <c r="L19" s="40">
        <f t="shared" si="7"/>
        <v>250</v>
      </c>
      <c r="M19" s="39">
        <f t="shared" si="8"/>
        <v>12</v>
      </c>
      <c r="N19" s="51">
        <v>2</v>
      </c>
      <c r="O19" s="49">
        <v>0</v>
      </c>
      <c r="P19" s="42">
        <f t="shared" si="9"/>
        <v>0</v>
      </c>
      <c r="Q19" s="39">
        <f t="shared" si="10"/>
        <v>-2</v>
      </c>
      <c r="R19" s="49">
        <v>3</v>
      </c>
      <c r="S19" s="51">
        <v>2</v>
      </c>
      <c r="T19" s="40">
        <f t="shared" si="11"/>
        <v>66.66666666666666</v>
      </c>
      <c r="U19" s="39">
        <f t="shared" si="12"/>
        <v>-1</v>
      </c>
      <c r="V19" s="42">
        <v>0</v>
      </c>
      <c r="W19" s="42">
        <v>0</v>
      </c>
      <c r="X19" s="40">
        <v>0</v>
      </c>
      <c r="Y19" s="39">
        <f t="shared" si="13"/>
        <v>0</v>
      </c>
      <c r="Z19" s="49">
        <v>463</v>
      </c>
      <c r="AA19" s="49">
        <v>563</v>
      </c>
      <c r="AB19" s="40">
        <f t="shared" si="14"/>
        <v>121.59827213822894</v>
      </c>
      <c r="AC19" s="39">
        <f t="shared" si="15"/>
        <v>100</v>
      </c>
      <c r="AD19" s="49">
        <v>432</v>
      </c>
      <c r="AE19" s="49">
        <v>378</v>
      </c>
      <c r="AF19" s="40">
        <f t="shared" si="16"/>
        <v>87.5</v>
      </c>
      <c r="AG19" s="39">
        <f t="shared" si="17"/>
        <v>-54</v>
      </c>
      <c r="AH19" s="49">
        <v>14</v>
      </c>
      <c r="AI19" s="50">
        <v>125</v>
      </c>
      <c r="AJ19" s="40">
        <f t="shared" si="18"/>
        <v>892.8571428571429</v>
      </c>
      <c r="AK19" s="39">
        <f t="shared" si="19"/>
        <v>111</v>
      </c>
      <c r="AL19" s="49">
        <v>0</v>
      </c>
      <c r="AM19" s="49">
        <v>0</v>
      </c>
      <c r="AN19" s="40">
        <v>0</v>
      </c>
      <c r="AO19" s="39">
        <f t="shared" si="20"/>
        <v>0</v>
      </c>
      <c r="AP19" s="49">
        <v>0</v>
      </c>
      <c r="AQ19" s="49">
        <v>0</v>
      </c>
      <c r="AR19" s="40">
        <v>0</v>
      </c>
      <c r="AS19" s="39">
        <f t="shared" si="21"/>
        <v>0</v>
      </c>
      <c r="AT19" s="49">
        <v>14</v>
      </c>
      <c r="AU19" s="49">
        <v>125</v>
      </c>
      <c r="AV19" s="40">
        <f t="shared" si="22"/>
        <v>892.8571428571429</v>
      </c>
      <c r="AW19" s="39">
        <f t="shared" si="23"/>
        <v>111</v>
      </c>
      <c r="AX19" s="49">
        <v>3</v>
      </c>
      <c r="AY19" s="49">
        <v>7</v>
      </c>
      <c r="AZ19" s="41">
        <f t="shared" si="24"/>
        <v>233.33333333333334</v>
      </c>
      <c r="BA19" s="39">
        <f t="shared" si="25"/>
        <v>4</v>
      </c>
      <c r="BB19" s="43">
        <f t="shared" si="2"/>
        <v>-4519</v>
      </c>
      <c r="BC19" s="44">
        <f t="shared" si="2"/>
        <v>-4452</v>
      </c>
      <c r="BD19" s="44">
        <v>4563</v>
      </c>
      <c r="BE19" s="45">
        <v>4514</v>
      </c>
      <c r="BF19" s="52">
        <v>18</v>
      </c>
      <c r="BG19" s="52">
        <v>32</v>
      </c>
      <c r="BH19" s="40">
        <f t="shared" si="26"/>
        <v>177.77777777777777</v>
      </c>
      <c r="BI19" s="39">
        <f t="shared" si="27"/>
        <v>14</v>
      </c>
      <c r="BJ19" s="53">
        <v>23</v>
      </c>
      <c r="BK19" s="49">
        <v>40</v>
      </c>
      <c r="BL19" s="40">
        <f t="shared" si="28"/>
        <v>173.91304347826087</v>
      </c>
      <c r="BM19" s="39">
        <f t="shared" si="29"/>
        <v>17</v>
      </c>
      <c r="BN19" s="49">
        <v>431</v>
      </c>
      <c r="BO19" s="49">
        <v>342</v>
      </c>
      <c r="BP19" s="40">
        <f t="shared" si="30"/>
        <v>79.35034802784223</v>
      </c>
      <c r="BQ19" s="39">
        <f t="shared" si="31"/>
        <v>-89</v>
      </c>
      <c r="BR19" s="49">
        <v>376</v>
      </c>
      <c r="BS19" s="49">
        <v>292</v>
      </c>
      <c r="BT19" s="40">
        <f t="shared" si="32"/>
        <v>77.6595744680851</v>
      </c>
      <c r="BU19" s="39">
        <f t="shared" si="33"/>
        <v>-84</v>
      </c>
      <c r="BV19" s="54">
        <v>1730.945558739255</v>
      </c>
      <c r="BW19" s="49">
        <v>1812.540192926045</v>
      </c>
      <c r="BX19" s="40">
        <f t="shared" si="34"/>
        <v>104.71387639979966</v>
      </c>
      <c r="BY19" s="39">
        <f t="shared" si="35"/>
        <v>81.59463418679002</v>
      </c>
      <c r="BZ19" s="49">
        <v>16</v>
      </c>
      <c r="CA19" s="49">
        <v>21</v>
      </c>
      <c r="CB19" s="40">
        <f t="shared" si="36"/>
        <v>131.25</v>
      </c>
      <c r="CC19" s="39">
        <f t="shared" si="37"/>
        <v>5</v>
      </c>
      <c r="CD19" s="49" t="s">
        <v>7</v>
      </c>
      <c r="CE19" s="49">
        <v>3350</v>
      </c>
      <c r="CF19" s="49">
        <v>4138.8</v>
      </c>
      <c r="CG19" s="40">
        <f t="shared" si="38"/>
        <v>123.54626865671644</v>
      </c>
      <c r="CH19" s="39">
        <f t="shared" si="39"/>
        <v>788.8000000000002</v>
      </c>
      <c r="CI19" s="46">
        <v>27</v>
      </c>
      <c r="CJ19" s="46">
        <v>16</v>
      </c>
      <c r="CK19" s="42">
        <f t="shared" si="40"/>
        <v>-11</v>
      </c>
      <c r="CL19" s="48"/>
      <c r="CM19" s="48"/>
      <c r="CN19" s="48"/>
      <c r="CO19" s="48"/>
      <c r="CP19" s="14"/>
      <c r="CQ19" s="14"/>
    </row>
    <row r="20" spans="1:95" s="55" customFormat="1" ht="21.75" customHeight="1">
      <c r="A20" s="206" t="s">
        <v>106</v>
      </c>
      <c r="B20" s="49">
        <v>423</v>
      </c>
      <c r="C20" s="50">
        <v>276</v>
      </c>
      <c r="D20" s="40">
        <f t="shared" si="3"/>
        <v>65.24822695035462</v>
      </c>
      <c r="E20" s="39">
        <f t="shared" si="4"/>
        <v>-147</v>
      </c>
      <c r="F20" s="49">
        <v>91</v>
      </c>
      <c r="G20" s="49">
        <v>56</v>
      </c>
      <c r="H20" s="40">
        <f t="shared" si="5"/>
        <v>61.53846153846154</v>
      </c>
      <c r="I20" s="39">
        <f t="shared" si="6"/>
        <v>-35</v>
      </c>
      <c r="J20" s="49">
        <v>65</v>
      </c>
      <c r="K20" s="49">
        <v>77</v>
      </c>
      <c r="L20" s="40">
        <f t="shared" si="7"/>
        <v>118.46153846153847</v>
      </c>
      <c r="M20" s="39">
        <f t="shared" si="8"/>
        <v>12</v>
      </c>
      <c r="N20" s="51">
        <v>0</v>
      </c>
      <c r="O20" s="49">
        <v>0</v>
      </c>
      <c r="P20" s="42">
        <v>0</v>
      </c>
      <c r="Q20" s="39">
        <f t="shared" si="10"/>
        <v>0</v>
      </c>
      <c r="R20" s="49">
        <v>22</v>
      </c>
      <c r="S20" s="51">
        <v>12</v>
      </c>
      <c r="T20" s="40">
        <f t="shared" si="11"/>
        <v>54.54545454545454</v>
      </c>
      <c r="U20" s="39">
        <f t="shared" si="12"/>
        <v>-10</v>
      </c>
      <c r="V20" s="42">
        <v>4</v>
      </c>
      <c r="W20" s="42">
        <v>1</v>
      </c>
      <c r="X20" s="40">
        <f>W20/V20*100</f>
        <v>25</v>
      </c>
      <c r="Y20" s="39">
        <f t="shared" si="13"/>
        <v>-3</v>
      </c>
      <c r="Z20" s="49">
        <v>481</v>
      </c>
      <c r="AA20" s="49">
        <v>424</v>
      </c>
      <c r="AB20" s="40">
        <f t="shared" si="14"/>
        <v>88.14968814968816</v>
      </c>
      <c r="AC20" s="39">
        <f t="shared" si="15"/>
        <v>-57</v>
      </c>
      <c r="AD20" s="49">
        <v>391</v>
      </c>
      <c r="AE20" s="49">
        <v>257</v>
      </c>
      <c r="AF20" s="40">
        <f t="shared" si="16"/>
        <v>65.72890025575447</v>
      </c>
      <c r="AG20" s="39">
        <f t="shared" si="17"/>
        <v>-134</v>
      </c>
      <c r="AH20" s="49">
        <v>40</v>
      </c>
      <c r="AI20" s="50">
        <v>86</v>
      </c>
      <c r="AJ20" s="40">
        <f t="shared" si="18"/>
        <v>215</v>
      </c>
      <c r="AK20" s="39">
        <f t="shared" si="19"/>
        <v>46</v>
      </c>
      <c r="AL20" s="49">
        <v>26</v>
      </c>
      <c r="AM20" s="49">
        <v>21</v>
      </c>
      <c r="AN20" s="40">
        <f>AM20/AL20*100</f>
        <v>80.76923076923077</v>
      </c>
      <c r="AO20" s="39">
        <f t="shared" si="20"/>
        <v>-5</v>
      </c>
      <c r="AP20" s="49">
        <v>0</v>
      </c>
      <c r="AQ20" s="49">
        <v>0</v>
      </c>
      <c r="AR20" s="40">
        <v>0</v>
      </c>
      <c r="AS20" s="39">
        <f t="shared" si="21"/>
        <v>0</v>
      </c>
      <c r="AT20" s="49">
        <v>14</v>
      </c>
      <c r="AU20" s="49">
        <v>65</v>
      </c>
      <c r="AV20" s="40">
        <f t="shared" si="22"/>
        <v>464.28571428571433</v>
      </c>
      <c r="AW20" s="39">
        <f t="shared" si="23"/>
        <v>51</v>
      </c>
      <c r="AX20" s="49">
        <v>24</v>
      </c>
      <c r="AY20" s="49">
        <v>33</v>
      </c>
      <c r="AZ20" s="41">
        <f t="shared" si="24"/>
        <v>137.5</v>
      </c>
      <c r="BA20" s="39">
        <f t="shared" si="25"/>
        <v>9</v>
      </c>
      <c r="BB20" s="43">
        <f t="shared" si="2"/>
        <v>-2358</v>
      </c>
      <c r="BC20" s="44">
        <f t="shared" si="2"/>
        <v>-2751</v>
      </c>
      <c r="BD20" s="44">
        <v>2397</v>
      </c>
      <c r="BE20" s="45">
        <v>2796</v>
      </c>
      <c r="BF20" s="52">
        <v>40</v>
      </c>
      <c r="BG20" s="52">
        <v>45</v>
      </c>
      <c r="BH20" s="40">
        <f t="shared" si="26"/>
        <v>112.5</v>
      </c>
      <c r="BI20" s="39">
        <f t="shared" si="27"/>
        <v>5</v>
      </c>
      <c r="BJ20" s="53">
        <v>77</v>
      </c>
      <c r="BK20" s="49">
        <v>108</v>
      </c>
      <c r="BL20" s="40">
        <f t="shared" si="28"/>
        <v>140.25974025974025</v>
      </c>
      <c r="BM20" s="39">
        <f t="shared" si="29"/>
        <v>31</v>
      </c>
      <c r="BN20" s="49">
        <v>384</v>
      </c>
      <c r="BO20" s="49">
        <v>231</v>
      </c>
      <c r="BP20" s="40">
        <f t="shared" si="30"/>
        <v>60.15625</v>
      </c>
      <c r="BQ20" s="39">
        <f t="shared" si="31"/>
        <v>-153</v>
      </c>
      <c r="BR20" s="49">
        <v>318</v>
      </c>
      <c r="BS20" s="49">
        <v>202</v>
      </c>
      <c r="BT20" s="40">
        <f t="shared" si="32"/>
        <v>63.52201257861635</v>
      </c>
      <c r="BU20" s="39">
        <f t="shared" si="33"/>
        <v>-116</v>
      </c>
      <c r="BV20" s="54">
        <v>1954.0192926045015</v>
      </c>
      <c r="BW20" s="49">
        <v>2040.1869158878505</v>
      </c>
      <c r="BX20" s="40">
        <f t="shared" si="34"/>
        <v>104.40976317938481</v>
      </c>
      <c r="BY20" s="39">
        <f t="shared" si="35"/>
        <v>86.16762328334903</v>
      </c>
      <c r="BZ20" s="49">
        <v>13</v>
      </c>
      <c r="CA20" s="49">
        <v>38</v>
      </c>
      <c r="CB20" s="40">
        <f t="shared" si="36"/>
        <v>292.30769230769226</v>
      </c>
      <c r="CC20" s="39">
        <f t="shared" si="37"/>
        <v>25</v>
      </c>
      <c r="CD20" s="49" t="s">
        <v>7</v>
      </c>
      <c r="CE20" s="49">
        <v>2797.23</v>
      </c>
      <c r="CF20" s="49">
        <v>3712.7</v>
      </c>
      <c r="CG20" s="40">
        <f t="shared" si="38"/>
        <v>132.72773422278468</v>
      </c>
      <c r="CH20" s="39">
        <f t="shared" si="39"/>
        <v>915.4699999999998</v>
      </c>
      <c r="CI20" s="46">
        <v>30</v>
      </c>
      <c r="CJ20" s="46">
        <v>6</v>
      </c>
      <c r="CK20" s="42">
        <f t="shared" si="40"/>
        <v>-24</v>
      </c>
      <c r="CL20" s="48"/>
      <c r="CM20" s="48"/>
      <c r="CN20" s="48"/>
      <c r="CO20" s="48"/>
      <c r="CP20" s="14"/>
      <c r="CQ20" s="14"/>
    </row>
    <row r="21" spans="1:95" s="20" customFormat="1" ht="21.75" customHeight="1">
      <c r="A21" s="205" t="s">
        <v>86</v>
      </c>
      <c r="B21" s="49">
        <v>481</v>
      </c>
      <c r="C21" s="50">
        <v>402</v>
      </c>
      <c r="D21" s="40">
        <f t="shared" si="3"/>
        <v>83.57588357588358</v>
      </c>
      <c r="E21" s="39">
        <f t="shared" si="4"/>
        <v>-79</v>
      </c>
      <c r="F21" s="49">
        <v>40</v>
      </c>
      <c r="G21" s="49">
        <v>109</v>
      </c>
      <c r="H21" s="40">
        <f t="shared" si="5"/>
        <v>272.5</v>
      </c>
      <c r="I21" s="39">
        <f t="shared" si="6"/>
        <v>69</v>
      </c>
      <c r="J21" s="49">
        <v>37</v>
      </c>
      <c r="K21" s="49">
        <v>62</v>
      </c>
      <c r="L21" s="40">
        <f t="shared" si="7"/>
        <v>167.56756756756758</v>
      </c>
      <c r="M21" s="39">
        <f t="shared" si="8"/>
        <v>25</v>
      </c>
      <c r="N21" s="51">
        <v>2</v>
      </c>
      <c r="O21" s="49">
        <v>2</v>
      </c>
      <c r="P21" s="42">
        <f t="shared" si="9"/>
        <v>100</v>
      </c>
      <c r="Q21" s="39">
        <f t="shared" si="10"/>
        <v>0</v>
      </c>
      <c r="R21" s="49">
        <v>7</v>
      </c>
      <c r="S21" s="51">
        <v>4</v>
      </c>
      <c r="T21" s="40">
        <f t="shared" si="11"/>
        <v>57.14285714285714</v>
      </c>
      <c r="U21" s="39">
        <f t="shared" si="12"/>
        <v>-3</v>
      </c>
      <c r="V21" s="42">
        <v>0</v>
      </c>
      <c r="W21" s="42">
        <v>1</v>
      </c>
      <c r="X21" s="40">
        <v>0</v>
      </c>
      <c r="Y21" s="39">
        <f t="shared" si="13"/>
        <v>1</v>
      </c>
      <c r="Z21" s="49">
        <v>554</v>
      </c>
      <c r="AA21" s="49">
        <v>583</v>
      </c>
      <c r="AB21" s="40">
        <f t="shared" si="14"/>
        <v>105.2346570397112</v>
      </c>
      <c r="AC21" s="39">
        <f t="shared" si="15"/>
        <v>29</v>
      </c>
      <c r="AD21" s="49">
        <v>461</v>
      </c>
      <c r="AE21" s="49">
        <v>394</v>
      </c>
      <c r="AF21" s="40">
        <f t="shared" si="16"/>
        <v>85.46637744034707</v>
      </c>
      <c r="AG21" s="39">
        <f t="shared" si="17"/>
        <v>-67</v>
      </c>
      <c r="AH21" s="49">
        <v>37</v>
      </c>
      <c r="AI21" s="50">
        <v>93</v>
      </c>
      <c r="AJ21" s="40">
        <f t="shared" si="18"/>
        <v>251.35135135135135</v>
      </c>
      <c r="AK21" s="39">
        <f t="shared" si="19"/>
        <v>56</v>
      </c>
      <c r="AL21" s="49">
        <v>0</v>
      </c>
      <c r="AM21" s="49">
        <v>0</v>
      </c>
      <c r="AN21" s="40">
        <v>0</v>
      </c>
      <c r="AO21" s="39">
        <f t="shared" si="20"/>
        <v>0</v>
      </c>
      <c r="AP21" s="49">
        <v>0</v>
      </c>
      <c r="AQ21" s="49">
        <v>48</v>
      </c>
      <c r="AR21" s="40">
        <v>0</v>
      </c>
      <c r="AS21" s="39">
        <f t="shared" si="21"/>
        <v>48</v>
      </c>
      <c r="AT21" s="49">
        <v>37</v>
      </c>
      <c r="AU21" s="49">
        <v>45</v>
      </c>
      <c r="AV21" s="40">
        <f t="shared" si="22"/>
        <v>121.62162162162163</v>
      </c>
      <c r="AW21" s="39">
        <f t="shared" si="23"/>
        <v>8</v>
      </c>
      <c r="AX21" s="49">
        <v>28</v>
      </c>
      <c r="AY21" s="49">
        <v>6</v>
      </c>
      <c r="AZ21" s="41">
        <f t="shared" si="24"/>
        <v>21.428571428571427</v>
      </c>
      <c r="BA21" s="39">
        <f t="shared" si="25"/>
        <v>-22</v>
      </c>
      <c r="BB21" s="43">
        <f t="shared" si="2"/>
        <v>-5339</v>
      </c>
      <c r="BC21" s="44">
        <f t="shared" si="2"/>
        <v>-4701</v>
      </c>
      <c r="BD21" s="44">
        <v>5375</v>
      </c>
      <c r="BE21" s="45">
        <v>4751</v>
      </c>
      <c r="BF21" s="52">
        <v>34</v>
      </c>
      <c r="BG21" s="52">
        <v>41</v>
      </c>
      <c r="BH21" s="40">
        <f t="shared" si="26"/>
        <v>120.58823529411764</v>
      </c>
      <c r="BI21" s="39">
        <f t="shared" si="27"/>
        <v>7</v>
      </c>
      <c r="BJ21" s="53">
        <v>53</v>
      </c>
      <c r="BK21" s="49">
        <v>78</v>
      </c>
      <c r="BL21" s="40">
        <f t="shared" si="28"/>
        <v>147.16981132075472</v>
      </c>
      <c r="BM21" s="39">
        <f t="shared" si="29"/>
        <v>25</v>
      </c>
      <c r="BN21" s="49">
        <v>445</v>
      </c>
      <c r="BO21" s="49">
        <v>352</v>
      </c>
      <c r="BP21" s="40">
        <f t="shared" si="30"/>
        <v>79.10112359550561</v>
      </c>
      <c r="BQ21" s="39">
        <f t="shared" si="31"/>
        <v>-93</v>
      </c>
      <c r="BR21" s="49">
        <v>413</v>
      </c>
      <c r="BS21" s="49">
        <v>325</v>
      </c>
      <c r="BT21" s="40">
        <f t="shared" si="32"/>
        <v>78.69249394673123</v>
      </c>
      <c r="BU21" s="39">
        <f t="shared" si="33"/>
        <v>-88</v>
      </c>
      <c r="BV21" s="54">
        <v>1681.264637002342</v>
      </c>
      <c r="BW21" s="49">
        <v>1588.5714285714287</v>
      </c>
      <c r="BX21" s="40">
        <f t="shared" si="34"/>
        <v>94.4866973116033</v>
      </c>
      <c r="BY21" s="39">
        <f t="shared" si="35"/>
        <v>-92.69320843091327</v>
      </c>
      <c r="BZ21" s="49">
        <v>18</v>
      </c>
      <c r="CA21" s="49">
        <v>19</v>
      </c>
      <c r="CB21" s="40">
        <f t="shared" si="36"/>
        <v>105.55555555555556</v>
      </c>
      <c r="CC21" s="39">
        <f t="shared" si="37"/>
        <v>1</v>
      </c>
      <c r="CD21" s="49" t="s">
        <v>7</v>
      </c>
      <c r="CE21" s="49">
        <v>3111.11</v>
      </c>
      <c r="CF21" s="49">
        <v>3834.6</v>
      </c>
      <c r="CG21" s="40">
        <f t="shared" si="38"/>
        <v>123.25504401965857</v>
      </c>
      <c r="CH21" s="39">
        <f t="shared" si="39"/>
        <v>723.4899999999998</v>
      </c>
      <c r="CI21" s="46">
        <v>25</v>
      </c>
      <c r="CJ21" s="46">
        <v>19</v>
      </c>
      <c r="CK21" s="42">
        <f t="shared" si="40"/>
        <v>-6</v>
      </c>
      <c r="CL21" s="48"/>
      <c r="CM21" s="48"/>
      <c r="CN21" s="48"/>
      <c r="CO21" s="48"/>
      <c r="CP21" s="14"/>
      <c r="CQ21" s="14"/>
    </row>
    <row r="22" spans="1:95" s="20" customFormat="1" ht="21.75" customHeight="1">
      <c r="A22" s="205" t="s">
        <v>87</v>
      </c>
      <c r="B22" s="49">
        <v>512</v>
      </c>
      <c r="C22" s="50">
        <v>509</v>
      </c>
      <c r="D22" s="40">
        <f t="shared" si="3"/>
        <v>99.4140625</v>
      </c>
      <c r="E22" s="39">
        <f t="shared" si="4"/>
        <v>-3</v>
      </c>
      <c r="F22" s="49">
        <v>91</v>
      </c>
      <c r="G22" s="49">
        <v>91</v>
      </c>
      <c r="H22" s="40">
        <f t="shared" si="5"/>
        <v>100</v>
      </c>
      <c r="I22" s="39">
        <f t="shared" si="6"/>
        <v>0</v>
      </c>
      <c r="J22" s="49">
        <v>26</v>
      </c>
      <c r="K22" s="49">
        <v>54</v>
      </c>
      <c r="L22" s="40">
        <f t="shared" si="7"/>
        <v>207.6923076923077</v>
      </c>
      <c r="M22" s="39">
        <f t="shared" si="8"/>
        <v>28</v>
      </c>
      <c r="N22" s="51">
        <v>2</v>
      </c>
      <c r="O22" s="49">
        <v>3</v>
      </c>
      <c r="P22" s="42">
        <f>O22/N22*100</f>
        <v>150</v>
      </c>
      <c r="Q22" s="39">
        <f t="shared" si="10"/>
        <v>1</v>
      </c>
      <c r="R22" s="49">
        <v>11</v>
      </c>
      <c r="S22" s="51">
        <v>5</v>
      </c>
      <c r="T22" s="40">
        <f t="shared" si="11"/>
        <v>45.45454545454545</v>
      </c>
      <c r="U22" s="39">
        <f t="shared" si="12"/>
        <v>-6</v>
      </c>
      <c r="V22" s="42">
        <v>0</v>
      </c>
      <c r="W22" s="42">
        <v>1</v>
      </c>
      <c r="X22" s="40">
        <v>0</v>
      </c>
      <c r="Y22" s="39">
        <f t="shared" si="13"/>
        <v>1</v>
      </c>
      <c r="Z22" s="49">
        <v>539</v>
      </c>
      <c r="AA22" s="49">
        <v>606</v>
      </c>
      <c r="AB22" s="40">
        <f t="shared" si="14"/>
        <v>112.43042671614101</v>
      </c>
      <c r="AC22" s="39">
        <f t="shared" si="15"/>
        <v>67</v>
      </c>
      <c r="AD22" s="49">
        <v>478</v>
      </c>
      <c r="AE22" s="49">
        <v>490</v>
      </c>
      <c r="AF22" s="40">
        <f t="shared" si="16"/>
        <v>102.51046025104603</v>
      </c>
      <c r="AG22" s="39">
        <f t="shared" si="17"/>
        <v>12</v>
      </c>
      <c r="AH22" s="49">
        <v>0</v>
      </c>
      <c r="AI22" s="50">
        <v>64</v>
      </c>
      <c r="AJ22" s="40">
        <v>0</v>
      </c>
      <c r="AK22" s="39">
        <f t="shared" si="19"/>
        <v>64</v>
      </c>
      <c r="AL22" s="49">
        <v>0</v>
      </c>
      <c r="AM22" s="49">
        <v>0</v>
      </c>
      <c r="AN22" s="40">
        <v>0</v>
      </c>
      <c r="AO22" s="39">
        <f t="shared" si="20"/>
        <v>0</v>
      </c>
      <c r="AP22" s="49">
        <v>0</v>
      </c>
      <c r="AQ22" s="49">
        <v>0</v>
      </c>
      <c r="AR22" s="40">
        <v>0</v>
      </c>
      <c r="AS22" s="39">
        <f t="shared" si="21"/>
        <v>0</v>
      </c>
      <c r="AT22" s="49">
        <v>0</v>
      </c>
      <c r="AU22" s="49">
        <v>64</v>
      </c>
      <c r="AV22" s="40">
        <v>0</v>
      </c>
      <c r="AW22" s="39">
        <f t="shared" si="23"/>
        <v>64</v>
      </c>
      <c r="AX22" s="49">
        <v>22</v>
      </c>
      <c r="AY22" s="49">
        <v>23</v>
      </c>
      <c r="AZ22" s="41">
        <f t="shared" si="24"/>
        <v>104.54545454545455</v>
      </c>
      <c r="BA22" s="39">
        <f t="shared" si="25"/>
        <v>1</v>
      </c>
      <c r="BB22" s="43">
        <f t="shared" si="2"/>
        <v>-3732</v>
      </c>
      <c r="BC22" s="44">
        <f t="shared" si="2"/>
        <v>-3519</v>
      </c>
      <c r="BD22" s="44">
        <v>3773</v>
      </c>
      <c r="BE22" s="45">
        <v>3588</v>
      </c>
      <c r="BF22" s="52">
        <v>29</v>
      </c>
      <c r="BG22" s="52">
        <v>42</v>
      </c>
      <c r="BH22" s="40">
        <f t="shared" si="26"/>
        <v>144.82758620689654</v>
      </c>
      <c r="BI22" s="39">
        <f t="shared" si="27"/>
        <v>13</v>
      </c>
      <c r="BJ22" s="53">
        <v>43</v>
      </c>
      <c r="BK22" s="49">
        <v>89</v>
      </c>
      <c r="BL22" s="40">
        <f t="shared" si="28"/>
        <v>206.97674418604652</v>
      </c>
      <c r="BM22" s="39">
        <f t="shared" si="29"/>
        <v>46</v>
      </c>
      <c r="BN22" s="49">
        <v>471</v>
      </c>
      <c r="BO22" s="49">
        <v>440</v>
      </c>
      <c r="BP22" s="40">
        <f t="shared" si="30"/>
        <v>93.41825902335457</v>
      </c>
      <c r="BQ22" s="39">
        <f t="shared" si="31"/>
        <v>-31</v>
      </c>
      <c r="BR22" s="49">
        <v>418</v>
      </c>
      <c r="BS22" s="49">
        <v>384</v>
      </c>
      <c r="BT22" s="40">
        <f t="shared" si="32"/>
        <v>91.86602870813397</v>
      </c>
      <c r="BU22" s="39">
        <f t="shared" si="33"/>
        <v>-34</v>
      </c>
      <c r="BV22" s="54">
        <v>1845.273631840796</v>
      </c>
      <c r="BW22" s="49">
        <v>1663.4760705289673</v>
      </c>
      <c r="BX22" s="40">
        <f t="shared" si="34"/>
        <v>90.14793480084184</v>
      </c>
      <c r="BY22" s="39">
        <f t="shared" si="35"/>
        <v>-181.79756131182876</v>
      </c>
      <c r="BZ22" s="49">
        <v>15</v>
      </c>
      <c r="CA22" s="49">
        <v>27</v>
      </c>
      <c r="CB22" s="40">
        <f t="shared" si="36"/>
        <v>180</v>
      </c>
      <c r="CC22" s="39">
        <f t="shared" si="37"/>
        <v>12</v>
      </c>
      <c r="CD22" s="49" t="s">
        <v>7</v>
      </c>
      <c r="CE22" s="49">
        <v>3370</v>
      </c>
      <c r="CF22" s="49">
        <v>4280.3</v>
      </c>
      <c r="CG22" s="40">
        <f t="shared" si="38"/>
        <v>127.01186943620179</v>
      </c>
      <c r="CH22" s="39">
        <f t="shared" si="39"/>
        <v>910.3000000000002</v>
      </c>
      <c r="CI22" s="46">
        <v>31</v>
      </c>
      <c r="CJ22" s="46">
        <v>16</v>
      </c>
      <c r="CK22" s="42">
        <f t="shared" si="40"/>
        <v>-15</v>
      </c>
      <c r="CL22" s="48"/>
      <c r="CM22" s="48"/>
      <c r="CN22" s="48"/>
      <c r="CO22" s="48"/>
      <c r="CP22" s="14"/>
      <c r="CQ22" s="14"/>
    </row>
    <row r="23" spans="1:95" s="20" customFormat="1" ht="21.75" customHeight="1">
      <c r="A23" s="205" t="s">
        <v>107</v>
      </c>
      <c r="B23" s="49">
        <v>396</v>
      </c>
      <c r="C23" s="50">
        <v>334</v>
      </c>
      <c r="D23" s="40">
        <f t="shared" si="3"/>
        <v>84.34343434343434</v>
      </c>
      <c r="E23" s="39">
        <f t="shared" si="4"/>
        <v>-62</v>
      </c>
      <c r="F23" s="49">
        <v>60</v>
      </c>
      <c r="G23" s="49">
        <v>36</v>
      </c>
      <c r="H23" s="40">
        <f t="shared" si="5"/>
        <v>60</v>
      </c>
      <c r="I23" s="39">
        <f t="shared" si="6"/>
        <v>-24</v>
      </c>
      <c r="J23" s="49">
        <v>42</v>
      </c>
      <c r="K23" s="49">
        <v>46</v>
      </c>
      <c r="L23" s="40">
        <f t="shared" si="7"/>
        <v>109.52380952380953</v>
      </c>
      <c r="M23" s="39">
        <f t="shared" si="8"/>
        <v>4</v>
      </c>
      <c r="N23" s="51">
        <v>1</v>
      </c>
      <c r="O23" s="49">
        <v>0</v>
      </c>
      <c r="P23" s="42">
        <f t="shared" si="9"/>
        <v>0</v>
      </c>
      <c r="Q23" s="39">
        <f t="shared" si="10"/>
        <v>-1</v>
      </c>
      <c r="R23" s="49">
        <v>2</v>
      </c>
      <c r="S23" s="51">
        <v>2</v>
      </c>
      <c r="T23" s="40">
        <f t="shared" si="11"/>
        <v>100</v>
      </c>
      <c r="U23" s="39">
        <f t="shared" si="12"/>
        <v>0</v>
      </c>
      <c r="V23" s="42">
        <v>0</v>
      </c>
      <c r="W23" s="42">
        <v>0</v>
      </c>
      <c r="X23" s="40">
        <v>0</v>
      </c>
      <c r="Y23" s="39">
        <f t="shared" si="13"/>
        <v>0</v>
      </c>
      <c r="Z23" s="49">
        <v>415</v>
      </c>
      <c r="AA23" s="49">
        <v>381</v>
      </c>
      <c r="AB23" s="40">
        <f t="shared" si="14"/>
        <v>91.80722891566265</v>
      </c>
      <c r="AC23" s="39">
        <f t="shared" si="15"/>
        <v>-34</v>
      </c>
      <c r="AD23" s="49">
        <v>383</v>
      </c>
      <c r="AE23" s="49">
        <v>314</v>
      </c>
      <c r="AF23" s="40">
        <f t="shared" si="16"/>
        <v>81.98433420365535</v>
      </c>
      <c r="AG23" s="39">
        <f t="shared" si="17"/>
        <v>-69</v>
      </c>
      <c r="AH23" s="49">
        <v>21</v>
      </c>
      <c r="AI23" s="50">
        <v>18</v>
      </c>
      <c r="AJ23" s="40">
        <f t="shared" si="18"/>
        <v>85.71428571428571</v>
      </c>
      <c r="AK23" s="39">
        <f t="shared" si="19"/>
        <v>-3</v>
      </c>
      <c r="AL23" s="49">
        <v>0</v>
      </c>
      <c r="AM23" s="49">
        <v>0</v>
      </c>
      <c r="AN23" s="40">
        <v>0</v>
      </c>
      <c r="AO23" s="39">
        <f t="shared" si="20"/>
        <v>0</v>
      </c>
      <c r="AP23" s="49">
        <v>0</v>
      </c>
      <c r="AQ23" s="49">
        <v>0</v>
      </c>
      <c r="AR23" s="40">
        <v>0</v>
      </c>
      <c r="AS23" s="39">
        <f t="shared" si="21"/>
        <v>0</v>
      </c>
      <c r="AT23" s="49">
        <v>21</v>
      </c>
      <c r="AU23" s="49">
        <v>18</v>
      </c>
      <c r="AV23" s="40">
        <f t="shared" si="22"/>
        <v>85.71428571428571</v>
      </c>
      <c r="AW23" s="39">
        <f t="shared" si="23"/>
        <v>-3</v>
      </c>
      <c r="AX23" s="49">
        <v>1</v>
      </c>
      <c r="AY23" s="49">
        <v>6</v>
      </c>
      <c r="AZ23" s="41">
        <f t="shared" si="24"/>
        <v>600</v>
      </c>
      <c r="BA23" s="39">
        <f t="shared" si="25"/>
        <v>5</v>
      </c>
      <c r="BB23" s="43">
        <f t="shared" si="2"/>
        <v>-5241</v>
      </c>
      <c r="BC23" s="44">
        <f t="shared" si="2"/>
        <v>-4639</v>
      </c>
      <c r="BD23" s="44">
        <v>5273</v>
      </c>
      <c r="BE23" s="45">
        <v>4674</v>
      </c>
      <c r="BF23" s="52">
        <v>7</v>
      </c>
      <c r="BG23" s="52">
        <v>21</v>
      </c>
      <c r="BH23" s="40">
        <f t="shared" si="26"/>
        <v>300</v>
      </c>
      <c r="BI23" s="39">
        <f t="shared" si="27"/>
        <v>14</v>
      </c>
      <c r="BJ23" s="53">
        <v>45</v>
      </c>
      <c r="BK23" s="49">
        <v>51</v>
      </c>
      <c r="BL23" s="40">
        <f t="shared" si="28"/>
        <v>113.33333333333333</v>
      </c>
      <c r="BM23" s="39">
        <f t="shared" si="29"/>
        <v>6</v>
      </c>
      <c r="BN23" s="49">
        <v>364</v>
      </c>
      <c r="BO23" s="49">
        <v>299</v>
      </c>
      <c r="BP23" s="40">
        <f t="shared" si="30"/>
        <v>82.14285714285714</v>
      </c>
      <c r="BQ23" s="39">
        <f t="shared" si="31"/>
        <v>-65</v>
      </c>
      <c r="BR23" s="49">
        <v>338</v>
      </c>
      <c r="BS23" s="49">
        <v>278</v>
      </c>
      <c r="BT23" s="40">
        <f t="shared" si="32"/>
        <v>82.24852071005917</v>
      </c>
      <c r="BU23" s="39">
        <f t="shared" si="33"/>
        <v>-60</v>
      </c>
      <c r="BV23" s="54">
        <v>1301.834862385321</v>
      </c>
      <c r="BW23" s="49">
        <v>1792.2818791946308</v>
      </c>
      <c r="BX23" s="40">
        <f t="shared" si="34"/>
        <v>137.6735199663247</v>
      </c>
      <c r="BY23" s="39">
        <f t="shared" si="35"/>
        <v>490.44701680930984</v>
      </c>
      <c r="BZ23" s="49">
        <v>4</v>
      </c>
      <c r="CA23" s="49">
        <v>5</v>
      </c>
      <c r="CB23" s="40">
        <f t="shared" si="36"/>
        <v>125</v>
      </c>
      <c r="CC23" s="39">
        <f t="shared" si="37"/>
        <v>1</v>
      </c>
      <c r="CD23" s="49" t="s">
        <v>7</v>
      </c>
      <c r="CE23" s="49">
        <v>3200</v>
      </c>
      <c r="CF23" s="49">
        <v>4324.6</v>
      </c>
      <c r="CG23" s="40">
        <f t="shared" si="38"/>
        <v>135.14375</v>
      </c>
      <c r="CH23" s="39">
        <f t="shared" si="39"/>
        <v>1124.6000000000004</v>
      </c>
      <c r="CI23" s="46">
        <v>91</v>
      </c>
      <c r="CJ23" s="46">
        <v>60</v>
      </c>
      <c r="CK23" s="42">
        <f t="shared" si="40"/>
        <v>-31</v>
      </c>
      <c r="CL23" s="48"/>
      <c r="CM23" s="48"/>
      <c r="CN23" s="48"/>
      <c r="CO23" s="48"/>
      <c r="CP23" s="14"/>
      <c r="CQ23" s="14"/>
    </row>
    <row r="24" spans="1:95" s="20" customFormat="1" ht="21.75" customHeight="1">
      <c r="A24" s="205" t="s">
        <v>88</v>
      </c>
      <c r="B24" s="49">
        <v>643</v>
      </c>
      <c r="C24" s="50">
        <v>749</v>
      </c>
      <c r="D24" s="40">
        <f t="shared" si="3"/>
        <v>116.48522550544322</v>
      </c>
      <c r="E24" s="39">
        <f t="shared" si="4"/>
        <v>106</v>
      </c>
      <c r="F24" s="49">
        <v>145</v>
      </c>
      <c r="G24" s="49">
        <v>157</v>
      </c>
      <c r="H24" s="40">
        <f t="shared" si="5"/>
        <v>108.27586206896551</v>
      </c>
      <c r="I24" s="39">
        <f t="shared" si="6"/>
        <v>12</v>
      </c>
      <c r="J24" s="49">
        <v>128</v>
      </c>
      <c r="K24" s="49">
        <v>125</v>
      </c>
      <c r="L24" s="40">
        <f t="shared" si="7"/>
        <v>97.65625</v>
      </c>
      <c r="M24" s="39">
        <f t="shared" si="8"/>
        <v>-3</v>
      </c>
      <c r="N24" s="51">
        <v>0</v>
      </c>
      <c r="O24" s="49">
        <v>1</v>
      </c>
      <c r="P24" s="42">
        <v>0</v>
      </c>
      <c r="Q24" s="39">
        <f t="shared" si="10"/>
        <v>1</v>
      </c>
      <c r="R24" s="49">
        <v>16</v>
      </c>
      <c r="S24" s="51">
        <v>52</v>
      </c>
      <c r="T24" s="40">
        <f t="shared" si="11"/>
        <v>325</v>
      </c>
      <c r="U24" s="39">
        <f t="shared" si="12"/>
        <v>36</v>
      </c>
      <c r="V24" s="42">
        <v>0</v>
      </c>
      <c r="W24" s="42">
        <v>0</v>
      </c>
      <c r="X24" s="40">
        <v>0</v>
      </c>
      <c r="Y24" s="39">
        <f t="shared" si="13"/>
        <v>0</v>
      </c>
      <c r="Z24" s="49">
        <v>988</v>
      </c>
      <c r="AA24" s="49">
        <v>975</v>
      </c>
      <c r="AB24" s="40">
        <f t="shared" si="14"/>
        <v>98.68421052631578</v>
      </c>
      <c r="AC24" s="39">
        <f t="shared" si="15"/>
        <v>-13</v>
      </c>
      <c r="AD24" s="49">
        <v>538</v>
      </c>
      <c r="AE24" s="49">
        <v>640</v>
      </c>
      <c r="AF24" s="40">
        <f t="shared" si="16"/>
        <v>118.95910780669145</v>
      </c>
      <c r="AG24" s="39">
        <f t="shared" si="17"/>
        <v>102</v>
      </c>
      <c r="AH24" s="49">
        <v>103</v>
      </c>
      <c r="AI24" s="50">
        <v>220</v>
      </c>
      <c r="AJ24" s="40">
        <f t="shared" si="18"/>
        <v>213.59223300970874</v>
      </c>
      <c r="AK24" s="39">
        <f t="shared" si="19"/>
        <v>117</v>
      </c>
      <c r="AL24" s="49">
        <v>0</v>
      </c>
      <c r="AM24" s="49">
        <v>0</v>
      </c>
      <c r="AN24" s="40">
        <v>0</v>
      </c>
      <c r="AO24" s="39">
        <f t="shared" si="20"/>
        <v>0</v>
      </c>
      <c r="AP24" s="49">
        <v>18</v>
      </c>
      <c r="AQ24" s="49">
        <v>0</v>
      </c>
      <c r="AR24" s="40">
        <v>0</v>
      </c>
      <c r="AS24" s="39">
        <f t="shared" si="21"/>
        <v>-18</v>
      </c>
      <c r="AT24" s="49">
        <v>85</v>
      </c>
      <c r="AU24" s="49">
        <v>220</v>
      </c>
      <c r="AV24" s="40">
        <f t="shared" si="22"/>
        <v>258.8235294117647</v>
      </c>
      <c r="AW24" s="39">
        <f t="shared" si="23"/>
        <v>135</v>
      </c>
      <c r="AX24" s="49">
        <v>12</v>
      </c>
      <c r="AY24" s="49">
        <v>36</v>
      </c>
      <c r="AZ24" s="41">
        <f t="shared" si="24"/>
        <v>300</v>
      </c>
      <c r="BA24" s="39">
        <f t="shared" si="25"/>
        <v>24</v>
      </c>
      <c r="BB24" s="43">
        <f t="shared" si="2"/>
        <v>-5902</v>
      </c>
      <c r="BC24" s="44">
        <f t="shared" si="2"/>
        <v>-6597</v>
      </c>
      <c r="BD24" s="44">
        <v>6003</v>
      </c>
      <c r="BE24" s="45">
        <v>6736</v>
      </c>
      <c r="BF24" s="52">
        <v>62</v>
      </c>
      <c r="BG24" s="52">
        <v>117</v>
      </c>
      <c r="BH24" s="40">
        <f t="shared" si="26"/>
        <v>188.70967741935485</v>
      </c>
      <c r="BI24" s="39">
        <f t="shared" si="27"/>
        <v>55</v>
      </c>
      <c r="BJ24" s="53">
        <v>203</v>
      </c>
      <c r="BK24" s="49">
        <v>237</v>
      </c>
      <c r="BL24" s="40">
        <f t="shared" si="28"/>
        <v>116.7487684729064</v>
      </c>
      <c r="BM24" s="39">
        <f t="shared" si="29"/>
        <v>34</v>
      </c>
      <c r="BN24" s="49">
        <v>542</v>
      </c>
      <c r="BO24" s="49">
        <v>610</v>
      </c>
      <c r="BP24" s="40">
        <f t="shared" si="30"/>
        <v>112.54612546125462</v>
      </c>
      <c r="BQ24" s="39">
        <f t="shared" si="31"/>
        <v>68</v>
      </c>
      <c r="BR24" s="49">
        <v>426</v>
      </c>
      <c r="BS24" s="49">
        <v>482</v>
      </c>
      <c r="BT24" s="40">
        <f t="shared" si="32"/>
        <v>113.14553990610328</v>
      </c>
      <c r="BU24" s="39">
        <f t="shared" si="33"/>
        <v>56</v>
      </c>
      <c r="BV24" s="54">
        <v>2094.9640287769785</v>
      </c>
      <c r="BW24" s="49">
        <v>2198.019801980198</v>
      </c>
      <c r="BX24" s="40">
        <f t="shared" si="34"/>
        <v>104.91921444891742</v>
      </c>
      <c r="BY24" s="39">
        <f t="shared" si="35"/>
        <v>103.05577320321936</v>
      </c>
      <c r="BZ24" s="49">
        <v>65</v>
      </c>
      <c r="CA24" s="49">
        <v>101</v>
      </c>
      <c r="CB24" s="40">
        <f t="shared" si="36"/>
        <v>155.3846153846154</v>
      </c>
      <c r="CC24" s="39">
        <f t="shared" si="37"/>
        <v>36</v>
      </c>
      <c r="CD24" s="49" t="s">
        <v>7</v>
      </c>
      <c r="CE24" s="49">
        <v>3439.43</v>
      </c>
      <c r="CF24" s="49">
        <v>4536.7</v>
      </c>
      <c r="CG24" s="40">
        <f t="shared" si="38"/>
        <v>131.9026699191436</v>
      </c>
      <c r="CH24" s="39">
        <f t="shared" si="39"/>
        <v>1097.27</v>
      </c>
      <c r="CI24" s="46">
        <v>8</v>
      </c>
      <c r="CJ24" s="46">
        <v>6</v>
      </c>
      <c r="CK24" s="42">
        <f t="shared" si="40"/>
        <v>-2</v>
      </c>
      <c r="CL24" s="48"/>
      <c r="CM24" s="48"/>
      <c r="CN24" s="48"/>
      <c r="CO24" s="48"/>
      <c r="CP24" s="14"/>
      <c r="CQ24" s="14"/>
    </row>
    <row r="25" spans="1:95" s="20" customFormat="1" ht="21.75" customHeight="1">
      <c r="A25" s="205" t="s">
        <v>89</v>
      </c>
      <c r="B25" s="49">
        <v>1528</v>
      </c>
      <c r="C25" s="50">
        <v>1344</v>
      </c>
      <c r="D25" s="40">
        <f t="shared" si="3"/>
        <v>87.95811518324608</v>
      </c>
      <c r="E25" s="39">
        <f t="shared" si="4"/>
        <v>-184</v>
      </c>
      <c r="F25" s="49">
        <v>291</v>
      </c>
      <c r="G25" s="49">
        <v>259</v>
      </c>
      <c r="H25" s="40">
        <f t="shared" si="5"/>
        <v>89.00343642611683</v>
      </c>
      <c r="I25" s="39">
        <f t="shared" si="6"/>
        <v>-32</v>
      </c>
      <c r="J25" s="49">
        <v>246</v>
      </c>
      <c r="K25" s="49">
        <v>422</v>
      </c>
      <c r="L25" s="40">
        <f t="shared" si="7"/>
        <v>171.54471544715446</v>
      </c>
      <c r="M25" s="39">
        <f t="shared" si="8"/>
        <v>176</v>
      </c>
      <c r="N25" s="51">
        <v>6</v>
      </c>
      <c r="O25" s="49">
        <v>5</v>
      </c>
      <c r="P25" s="42">
        <f t="shared" si="9"/>
        <v>83.33333333333334</v>
      </c>
      <c r="Q25" s="39">
        <f t="shared" si="10"/>
        <v>-1</v>
      </c>
      <c r="R25" s="49">
        <v>52</v>
      </c>
      <c r="S25" s="51">
        <v>56</v>
      </c>
      <c r="T25" s="40">
        <f t="shared" si="11"/>
        <v>107.6923076923077</v>
      </c>
      <c r="U25" s="39">
        <f t="shared" si="12"/>
        <v>4</v>
      </c>
      <c r="V25" s="42">
        <v>2</v>
      </c>
      <c r="W25" s="42">
        <v>1</v>
      </c>
      <c r="X25" s="40">
        <f>W25/V25*100</f>
        <v>50</v>
      </c>
      <c r="Y25" s="39">
        <f t="shared" si="13"/>
        <v>-1</v>
      </c>
      <c r="Z25" s="49">
        <v>1558</v>
      </c>
      <c r="AA25" s="49">
        <v>1878</v>
      </c>
      <c r="AB25" s="40">
        <f t="shared" si="14"/>
        <v>120.53915275994865</v>
      </c>
      <c r="AC25" s="39">
        <f t="shared" si="15"/>
        <v>320</v>
      </c>
      <c r="AD25" s="49">
        <v>1120</v>
      </c>
      <c r="AE25" s="49">
        <v>989</v>
      </c>
      <c r="AF25" s="40">
        <f t="shared" si="16"/>
        <v>88.30357142857143</v>
      </c>
      <c r="AG25" s="39">
        <f t="shared" si="17"/>
        <v>-131</v>
      </c>
      <c r="AH25" s="49">
        <v>40</v>
      </c>
      <c r="AI25" s="50">
        <v>240</v>
      </c>
      <c r="AJ25" s="40">
        <f t="shared" si="18"/>
        <v>600</v>
      </c>
      <c r="AK25" s="39">
        <f t="shared" si="19"/>
        <v>200</v>
      </c>
      <c r="AL25" s="49">
        <v>0</v>
      </c>
      <c r="AM25" s="49">
        <v>35</v>
      </c>
      <c r="AN25" s="40">
        <v>0</v>
      </c>
      <c r="AO25" s="39">
        <f t="shared" si="20"/>
        <v>35</v>
      </c>
      <c r="AP25" s="49">
        <v>0</v>
      </c>
      <c r="AQ25" s="49">
        <v>33</v>
      </c>
      <c r="AR25" s="40">
        <v>0</v>
      </c>
      <c r="AS25" s="39">
        <f t="shared" si="21"/>
        <v>33</v>
      </c>
      <c r="AT25" s="49">
        <v>40</v>
      </c>
      <c r="AU25" s="49">
        <v>172</v>
      </c>
      <c r="AV25" s="40">
        <f t="shared" si="22"/>
        <v>430</v>
      </c>
      <c r="AW25" s="39">
        <f t="shared" si="23"/>
        <v>132</v>
      </c>
      <c r="AX25" s="49">
        <v>66</v>
      </c>
      <c r="AY25" s="49">
        <v>112</v>
      </c>
      <c r="AZ25" s="41">
        <f t="shared" si="24"/>
        <v>169.6969696969697</v>
      </c>
      <c r="BA25" s="39">
        <f t="shared" si="25"/>
        <v>46</v>
      </c>
      <c r="BB25" s="43">
        <f t="shared" si="2"/>
        <v>-2872</v>
      </c>
      <c r="BC25" s="44">
        <f t="shared" si="2"/>
        <v>-2671</v>
      </c>
      <c r="BD25" s="44">
        <v>3063</v>
      </c>
      <c r="BE25" s="45">
        <v>2915</v>
      </c>
      <c r="BF25" s="52">
        <v>189</v>
      </c>
      <c r="BG25" s="52">
        <v>313</v>
      </c>
      <c r="BH25" s="40">
        <f t="shared" si="26"/>
        <v>165.6084656084656</v>
      </c>
      <c r="BI25" s="39">
        <f t="shared" si="27"/>
        <v>124</v>
      </c>
      <c r="BJ25" s="53">
        <v>389</v>
      </c>
      <c r="BK25" s="49">
        <v>756</v>
      </c>
      <c r="BL25" s="40">
        <f t="shared" si="28"/>
        <v>194.34447300771208</v>
      </c>
      <c r="BM25" s="39">
        <f t="shared" si="29"/>
        <v>367</v>
      </c>
      <c r="BN25" s="49">
        <v>1337</v>
      </c>
      <c r="BO25" s="49">
        <v>1100</v>
      </c>
      <c r="BP25" s="40">
        <f t="shared" si="30"/>
        <v>82.27374719521316</v>
      </c>
      <c r="BQ25" s="39">
        <f t="shared" si="31"/>
        <v>-237</v>
      </c>
      <c r="BR25" s="49">
        <v>953</v>
      </c>
      <c r="BS25" s="49">
        <v>809</v>
      </c>
      <c r="BT25" s="40">
        <f t="shared" si="32"/>
        <v>84.88982161594963</v>
      </c>
      <c r="BU25" s="39">
        <f t="shared" si="33"/>
        <v>-144</v>
      </c>
      <c r="BV25" s="54">
        <v>1671.8954248366013</v>
      </c>
      <c r="BW25" s="49">
        <v>1856.463878326996</v>
      </c>
      <c r="BX25" s="40">
        <f t="shared" si="34"/>
        <v>111.03947356686099</v>
      </c>
      <c r="BY25" s="39">
        <f t="shared" si="35"/>
        <v>184.56845349039486</v>
      </c>
      <c r="BZ25" s="49">
        <v>118</v>
      </c>
      <c r="CA25" s="49">
        <v>316</v>
      </c>
      <c r="CB25" s="40">
        <f t="shared" si="36"/>
        <v>267.79661016949154</v>
      </c>
      <c r="CC25" s="39">
        <f t="shared" si="37"/>
        <v>198</v>
      </c>
      <c r="CD25" s="49" t="s">
        <v>7</v>
      </c>
      <c r="CE25" s="49">
        <v>3555.11</v>
      </c>
      <c r="CF25" s="49">
        <v>4365.9</v>
      </c>
      <c r="CG25" s="40">
        <f t="shared" si="38"/>
        <v>122.80632666781055</v>
      </c>
      <c r="CH25" s="39">
        <f t="shared" si="39"/>
        <v>810.7899999999995</v>
      </c>
      <c r="CI25" s="46">
        <v>11</v>
      </c>
      <c r="CJ25" s="46">
        <v>3</v>
      </c>
      <c r="CK25" s="42">
        <f t="shared" si="40"/>
        <v>-8</v>
      </c>
      <c r="CL25" s="48"/>
      <c r="CM25" s="48"/>
      <c r="CN25" s="48"/>
      <c r="CO25" s="48"/>
      <c r="CP25" s="14"/>
      <c r="CQ25" s="14"/>
    </row>
    <row r="26" spans="1:95" s="20" customFormat="1" ht="21.75" customHeight="1">
      <c r="A26" s="205" t="s">
        <v>90</v>
      </c>
      <c r="B26" s="49">
        <v>2069</v>
      </c>
      <c r="C26" s="50">
        <v>2156</v>
      </c>
      <c r="D26" s="40">
        <f t="shared" si="3"/>
        <v>104.2049299178347</v>
      </c>
      <c r="E26" s="39">
        <f t="shared" si="4"/>
        <v>87</v>
      </c>
      <c r="F26" s="49">
        <v>407</v>
      </c>
      <c r="G26" s="49">
        <v>330</v>
      </c>
      <c r="H26" s="40">
        <f t="shared" si="5"/>
        <v>81.08108108108108</v>
      </c>
      <c r="I26" s="39">
        <f t="shared" si="6"/>
        <v>-77</v>
      </c>
      <c r="J26" s="49">
        <v>411</v>
      </c>
      <c r="K26" s="49">
        <v>376</v>
      </c>
      <c r="L26" s="40">
        <f t="shared" si="7"/>
        <v>91.48418491484185</v>
      </c>
      <c r="M26" s="39">
        <f t="shared" si="8"/>
        <v>-35</v>
      </c>
      <c r="N26" s="51">
        <v>4</v>
      </c>
      <c r="O26" s="49">
        <v>3</v>
      </c>
      <c r="P26" s="42">
        <f t="shared" si="9"/>
        <v>75</v>
      </c>
      <c r="Q26" s="39">
        <f t="shared" si="10"/>
        <v>-1</v>
      </c>
      <c r="R26" s="49">
        <v>34</v>
      </c>
      <c r="S26" s="51">
        <v>68</v>
      </c>
      <c r="T26" s="40">
        <f t="shared" si="11"/>
        <v>200</v>
      </c>
      <c r="U26" s="39">
        <f t="shared" si="12"/>
        <v>34</v>
      </c>
      <c r="V26" s="42">
        <v>2</v>
      </c>
      <c r="W26" s="42">
        <v>1</v>
      </c>
      <c r="X26" s="40">
        <f>W26/V26*100</f>
        <v>50</v>
      </c>
      <c r="Y26" s="39">
        <f t="shared" si="13"/>
        <v>-1</v>
      </c>
      <c r="Z26" s="49">
        <v>2527</v>
      </c>
      <c r="AA26" s="49">
        <v>3143</v>
      </c>
      <c r="AB26" s="40">
        <f t="shared" si="14"/>
        <v>124.37673130193905</v>
      </c>
      <c r="AC26" s="39">
        <f t="shared" si="15"/>
        <v>616</v>
      </c>
      <c r="AD26" s="49">
        <v>1736</v>
      </c>
      <c r="AE26" s="49">
        <v>1893</v>
      </c>
      <c r="AF26" s="40">
        <f t="shared" si="16"/>
        <v>109.04377880184333</v>
      </c>
      <c r="AG26" s="39">
        <f t="shared" si="17"/>
        <v>157</v>
      </c>
      <c r="AH26" s="49">
        <v>163</v>
      </c>
      <c r="AI26" s="50">
        <v>378</v>
      </c>
      <c r="AJ26" s="40">
        <f t="shared" si="18"/>
        <v>231.90184049079755</v>
      </c>
      <c r="AK26" s="39">
        <f t="shared" si="19"/>
        <v>215</v>
      </c>
      <c r="AL26" s="49">
        <v>0</v>
      </c>
      <c r="AM26" s="49">
        <v>0</v>
      </c>
      <c r="AN26" s="40">
        <v>0</v>
      </c>
      <c r="AO26" s="39">
        <f t="shared" si="20"/>
        <v>0</v>
      </c>
      <c r="AP26" s="49">
        <v>0</v>
      </c>
      <c r="AQ26" s="49">
        <v>52</v>
      </c>
      <c r="AR26" s="40">
        <v>0</v>
      </c>
      <c r="AS26" s="39">
        <f t="shared" si="21"/>
        <v>52</v>
      </c>
      <c r="AT26" s="49">
        <v>163</v>
      </c>
      <c r="AU26" s="49">
        <v>326</v>
      </c>
      <c r="AV26" s="40">
        <f t="shared" si="22"/>
        <v>200</v>
      </c>
      <c r="AW26" s="39">
        <f t="shared" si="23"/>
        <v>163</v>
      </c>
      <c r="AX26" s="49">
        <v>25</v>
      </c>
      <c r="AY26" s="49">
        <v>48</v>
      </c>
      <c r="AZ26" s="41">
        <f t="shared" si="24"/>
        <v>192</v>
      </c>
      <c r="BA26" s="39">
        <f t="shared" si="25"/>
        <v>23</v>
      </c>
      <c r="BB26" s="43">
        <f t="shared" si="2"/>
        <v>-3923</v>
      </c>
      <c r="BC26" s="44">
        <f t="shared" si="2"/>
        <v>-4059</v>
      </c>
      <c r="BD26" s="44">
        <v>4192</v>
      </c>
      <c r="BE26" s="45">
        <v>4383</v>
      </c>
      <c r="BF26" s="52">
        <v>453</v>
      </c>
      <c r="BG26" s="52">
        <v>617</v>
      </c>
      <c r="BH26" s="40">
        <f t="shared" si="26"/>
        <v>136.20309050772627</v>
      </c>
      <c r="BI26" s="39">
        <f t="shared" si="27"/>
        <v>164</v>
      </c>
      <c r="BJ26" s="53">
        <v>2347</v>
      </c>
      <c r="BK26" s="49">
        <v>2525</v>
      </c>
      <c r="BL26" s="40">
        <f t="shared" si="28"/>
        <v>107.5841499786962</v>
      </c>
      <c r="BM26" s="39">
        <f t="shared" si="29"/>
        <v>178</v>
      </c>
      <c r="BN26" s="49">
        <v>1800</v>
      </c>
      <c r="BO26" s="49">
        <v>1832</v>
      </c>
      <c r="BP26" s="40">
        <f t="shared" si="30"/>
        <v>101.77777777777777</v>
      </c>
      <c r="BQ26" s="39">
        <f t="shared" si="31"/>
        <v>32</v>
      </c>
      <c r="BR26" s="49">
        <v>1334</v>
      </c>
      <c r="BS26" s="49">
        <v>1342</v>
      </c>
      <c r="BT26" s="40">
        <f t="shared" si="32"/>
        <v>100.59970014992503</v>
      </c>
      <c r="BU26" s="39">
        <f t="shared" si="33"/>
        <v>8</v>
      </c>
      <c r="BV26" s="54">
        <v>2212.863705972435</v>
      </c>
      <c r="BW26" s="49">
        <v>2536.9882026370574</v>
      </c>
      <c r="BX26" s="40">
        <f t="shared" si="34"/>
        <v>114.64728694269886</v>
      </c>
      <c r="BY26" s="39">
        <f t="shared" si="35"/>
        <v>324.12449666462226</v>
      </c>
      <c r="BZ26" s="49">
        <v>820</v>
      </c>
      <c r="CA26" s="49">
        <v>1318</v>
      </c>
      <c r="CB26" s="40">
        <f t="shared" si="36"/>
        <v>160.7317073170732</v>
      </c>
      <c r="CC26" s="39">
        <f t="shared" si="37"/>
        <v>498</v>
      </c>
      <c r="CD26" s="49" t="s">
        <v>7</v>
      </c>
      <c r="CE26" s="49">
        <v>3600.8</v>
      </c>
      <c r="CF26" s="49">
        <v>4487</v>
      </c>
      <c r="CG26" s="40">
        <f t="shared" si="38"/>
        <v>124.61119751166407</v>
      </c>
      <c r="CH26" s="39">
        <f t="shared" si="39"/>
        <v>886.1999999999998</v>
      </c>
      <c r="CI26" s="46">
        <v>2</v>
      </c>
      <c r="CJ26" s="46">
        <v>1</v>
      </c>
      <c r="CK26" s="42">
        <f t="shared" si="40"/>
        <v>-1</v>
      </c>
      <c r="CL26" s="48"/>
      <c r="CM26" s="48"/>
      <c r="CN26" s="48"/>
      <c r="CO26" s="48"/>
      <c r="CP26" s="14"/>
      <c r="CQ26" s="14"/>
    </row>
    <row r="27" spans="1:95" s="20" customFormat="1" ht="21.75" customHeight="1">
      <c r="A27" s="205" t="s">
        <v>108</v>
      </c>
      <c r="B27" s="49">
        <v>765</v>
      </c>
      <c r="C27" s="50">
        <v>760</v>
      </c>
      <c r="D27" s="40">
        <f t="shared" si="3"/>
        <v>99.34640522875817</v>
      </c>
      <c r="E27" s="39">
        <f t="shared" si="4"/>
        <v>-5</v>
      </c>
      <c r="F27" s="49">
        <v>89</v>
      </c>
      <c r="G27" s="49">
        <v>118</v>
      </c>
      <c r="H27" s="40">
        <f t="shared" si="5"/>
        <v>132.58426966292134</v>
      </c>
      <c r="I27" s="39">
        <f t="shared" si="6"/>
        <v>29</v>
      </c>
      <c r="J27" s="49">
        <v>124</v>
      </c>
      <c r="K27" s="49">
        <v>158</v>
      </c>
      <c r="L27" s="40">
        <f t="shared" si="7"/>
        <v>127.41935483870968</v>
      </c>
      <c r="M27" s="39">
        <f t="shared" si="8"/>
        <v>34</v>
      </c>
      <c r="N27" s="51">
        <v>2</v>
      </c>
      <c r="O27" s="49">
        <v>0</v>
      </c>
      <c r="P27" s="42">
        <f t="shared" si="9"/>
        <v>0</v>
      </c>
      <c r="Q27" s="39">
        <f t="shared" si="10"/>
        <v>-2</v>
      </c>
      <c r="R27" s="49">
        <v>20</v>
      </c>
      <c r="S27" s="51">
        <v>67</v>
      </c>
      <c r="T27" s="40">
        <f t="shared" si="11"/>
        <v>335</v>
      </c>
      <c r="U27" s="39">
        <f t="shared" si="12"/>
        <v>47</v>
      </c>
      <c r="V27" s="42">
        <v>0</v>
      </c>
      <c r="W27" s="42">
        <v>5</v>
      </c>
      <c r="X27" s="40">
        <v>0</v>
      </c>
      <c r="Y27" s="39">
        <f t="shared" si="13"/>
        <v>5</v>
      </c>
      <c r="Z27" s="49">
        <v>859</v>
      </c>
      <c r="AA27" s="49">
        <v>929</v>
      </c>
      <c r="AB27" s="40">
        <f t="shared" si="14"/>
        <v>108.14901047729919</v>
      </c>
      <c r="AC27" s="39">
        <f t="shared" si="15"/>
        <v>70</v>
      </c>
      <c r="AD27" s="49">
        <v>681</v>
      </c>
      <c r="AE27" s="49">
        <v>710</v>
      </c>
      <c r="AF27" s="40">
        <f t="shared" si="16"/>
        <v>104.25844346549194</v>
      </c>
      <c r="AG27" s="39">
        <f t="shared" si="17"/>
        <v>29</v>
      </c>
      <c r="AH27" s="49">
        <v>19</v>
      </c>
      <c r="AI27" s="50">
        <v>27</v>
      </c>
      <c r="AJ27" s="40">
        <f t="shared" si="18"/>
        <v>142.10526315789474</v>
      </c>
      <c r="AK27" s="39">
        <f t="shared" si="19"/>
        <v>8</v>
      </c>
      <c r="AL27" s="49">
        <v>0</v>
      </c>
      <c r="AM27" s="49">
        <v>0</v>
      </c>
      <c r="AN27" s="40">
        <v>0</v>
      </c>
      <c r="AO27" s="39">
        <f t="shared" si="20"/>
        <v>0</v>
      </c>
      <c r="AP27" s="49">
        <v>0</v>
      </c>
      <c r="AQ27" s="49">
        <v>0</v>
      </c>
      <c r="AR27" s="40">
        <v>0</v>
      </c>
      <c r="AS27" s="39">
        <f t="shared" si="21"/>
        <v>0</v>
      </c>
      <c r="AT27" s="49">
        <v>19</v>
      </c>
      <c r="AU27" s="49">
        <v>27</v>
      </c>
      <c r="AV27" s="40">
        <f t="shared" si="22"/>
        <v>142.10526315789474</v>
      </c>
      <c r="AW27" s="39">
        <f t="shared" si="23"/>
        <v>8</v>
      </c>
      <c r="AX27" s="49">
        <v>21</v>
      </c>
      <c r="AY27" s="49">
        <v>34</v>
      </c>
      <c r="AZ27" s="41">
        <f t="shared" si="24"/>
        <v>161.9047619047619</v>
      </c>
      <c r="BA27" s="39">
        <f t="shared" si="25"/>
        <v>13</v>
      </c>
      <c r="BB27" s="43">
        <f t="shared" si="2"/>
        <v>-2073</v>
      </c>
      <c r="BC27" s="44">
        <f t="shared" si="2"/>
        <v>-1942</v>
      </c>
      <c r="BD27" s="44">
        <v>2178</v>
      </c>
      <c r="BE27" s="45">
        <v>2086</v>
      </c>
      <c r="BF27" s="52">
        <v>117</v>
      </c>
      <c r="BG27" s="52">
        <v>159</v>
      </c>
      <c r="BH27" s="40">
        <f t="shared" si="26"/>
        <v>135.8974358974359</v>
      </c>
      <c r="BI27" s="39">
        <f t="shared" si="27"/>
        <v>42</v>
      </c>
      <c r="BJ27" s="53">
        <v>307</v>
      </c>
      <c r="BK27" s="49">
        <v>489</v>
      </c>
      <c r="BL27" s="40">
        <f t="shared" si="28"/>
        <v>159.28338762214983</v>
      </c>
      <c r="BM27" s="39">
        <f t="shared" si="29"/>
        <v>182</v>
      </c>
      <c r="BN27" s="49">
        <v>660</v>
      </c>
      <c r="BO27" s="49">
        <v>616</v>
      </c>
      <c r="BP27" s="40">
        <f t="shared" si="30"/>
        <v>93.33333333333333</v>
      </c>
      <c r="BQ27" s="39">
        <f t="shared" si="31"/>
        <v>-44</v>
      </c>
      <c r="BR27" s="49">
        <v>538</v>
      </c>
      <c r="BS27" s="49">
        <v>468</v>
      </c>
      <c r="BT27" s="40">
        <f t="shared" si="32"/>
        <v>86.98884758364312</v>
      </c>
      <c r="BU27" s="39">
        <f t="shared" si="33"/>
        <v>-70</v>
      </c>
      <c r="BV27" s="54">
        <v>1881.5972222222222</v>
      </c>
      <c r="BW27" s="49">
        <v>1965.798045602606</v>
      </c>
      <c r="BX27" s="40">
        <f t="shared" si="34"/>
        <v>104.47496533189712</v>
      </c>
      <c r="BY27" s="39">
        <f t="shared" si="35"/>
        <v>84.20082338038378</v>
      </c>
      <c r="BZ27" s="49">
        <v>152</v>
      </c>
      <c r="CA27" s="49">
        <v>250</v>
      </c>
      <c r="CB27" s="40">
        <f t="shared" si="36"/>
        <v>164.4736842105263</v>
      </c>
      <c r="CC27" s="39">
        <f t="shared" si="37"/>
        <v>98</v>
      </c>
      <c r="CD27" s="49" t="s">
        <v>7</v>
      </c>
      <c r="CE27" s="49">
        <v>3635.65</v>
      </c>
      <c r="CF27" s="49">
        <v>4761.9</v>
      </c>
      <c r="CG27" s="40">
        <f t="shared" si="38"/>
        <v>130.97795442355562</v>
      </c>
      <c r="CH27" s="39">
        <f t="shared" si="39"/>
        <v>1126.2499999999995</v>
      </c>
      <c r="CI27" s="46">
        <v>4</v>
      </c>
      <c r="CJ27" s="46">
        <v>2</v>
      </c>
      <c r="CK27" s="42">
        <f t="shared" si="40"/>
        <v>-2</v>
      </c>
      <c r="CL27" s="48"/>
      <c r="CM27" s="48"/>
      <c r="CN27" s="48"/>
      <c r="CO27" s="48"/>
      <c r="CP27" s="14"/>
      <c r="CQ27" s="14"/>
    </row>
    <row r="28" spans="5:92" s="56" customFormat="1" ht="15.75"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BJ28" s="58"/>
      <c r="BK28" s="58"/>
      <c r="BL28" s="58"/>
      <c r="BM28" s="59"/>
      <c r="BU28" s="60"/>
      <c r="BV28" s="60"/>
      <c r="BW28" s="60"/>
      <c r="BX28" s="60"/>
      <c r="CM28" s="48"/>
      <c r="CN28" s="48"/>
    </row>
    <row r="29" s="56" customFormat="1" ht="12.75"/>
    <row r="30" s="56" customFormat="1" ht="12.75"/>
    <row r="31" s="56" customFormat="1" ht="12.75"/>
    <row r="32" s="56" customFormat="1" ht="12.75"/>
    <row r="33" s="56" customFormat="1" ht="12.75"/>
    <row r="34" s="56" customFormat="1" ht="12.75"/>
    <row r="35" s="56" customFormat="1" ht="12.75"/>
    <row r="36" s="56" customFormat="1" ht="12.75"/>
    <row r="37" s="56" customFormat="1" ht="12.75"/>
    <row r="38" s="56" customFormat="1" ht="12.75"/>
    <row r="39" s="56" customFormat="1" ht="12.75"/>
    <row r="40" s="56" customFormat="1" ht="12.75"/>
    <row r="41" s="56" customFormat="1" ht="12.75"/>
    <row r="42" s="56" customFormat="1" ht="12.75"/>
    <row r="43" s="56" customFormat="1" ht="12.75"/>
    <row r="44" s="56" customFormat="1" ht="12.75"/>
    <row r="45" s="56" customFormat="1" ht="12.75"/>
    <row r="46" s="56" customFormat="1" ht="12.75"/>
    <row r="47" s="56" customFormat="1" ht="12.75"/>
    <row r="48" s="20" customFormat="1" ht="12.75"/>
    <row r="49" s="20" customFormat="1" ht="12.75"/>
    <row r="50" s="20" customFormat="1" ht="12.75"/>
    <row r="51" s="20" customFormat="1" ht="12.75"/>
    <row r="52" s="20" customFormat="1" ht="12.75"/>
    <row r="53" s="20" customFormat="1" ht="12.75"/>
    <row r="54" s="20" customFormat="1" ht="12.75"/>
    <row r="55" s="20" customFormat="1" ht="12.75"/>
    <row r="56" s="20" customFormat="1" ht="12.75"/>
    <row r="57" s="20" customFormat="1" ht="12.75"/>
    <row r="58" s="20" customFormat="1" ht="12.75"/>
    <row r="59" s="20" customFormat="1" ht="12.75"/>
    <row r="60" s="20" customFormat="1" ht="12.75"/>
    <row r="61" s="20" customFormat="1" ht="12.75"/>
    <row r="62" s="20" customFormat="1" ht="12.75"/>
    <row r="63" s="20" customFormat="1" ht="12.75"/>
    <row r="64" s="20" customFormat="1" ht="12.75"/>
    <row r="65" s="20" customFormat="1" ht="12.75"/>
    <row r="66" s="20" customFormat="1" ht="12.75"/>
    <row r="67" s="20" customFormat="1" ht="12.75"/>
    <row r="68" s="20" customFormat="1" ht="12.75"/>
    <row r="69" s="20" customFormat="1" ht="12.75"/>
    <row r="70" s="20" customFormat="1" ht="12.75"/>
    <row r="71" s="20" customFormat="1" ht="12.75"/>
    <row r="72" s="20" customFormat="1" ht="12.75"/>
    <row r="73" s="20" customFormat="1" ht="12.75"/>
    <row r="74" s="20" customFormat="1" ht="12.75"/>
    <row r="75" s="20" customFormat="1" ht="12.75"/>
    <row r="76" s="20" customFormat="1" ht="12.75"/>
    <row r="77" s="20" customFormat="1" ht="12.75"/>
    <row r="78" s="20" customFormat="1" ht="12.75"/>
    <row r="79" s="20" customFormat="1" ht="12.75"/>
    <row r="80" s="20" customFormat="1" ht="12.75"/>
    <row r="81" s="20" customFormat="1" ht="12.75"/>
    <row r="82" s="20" customFormat="1" ht="12.75"/>
    <row r="83" s="20" customFormat="1" ht="12.75"/>
    <row r="84" s="20" customFormat="1" ht="12.75"/>
    <row r="85" s="20" customFormat="1" ht="12.75"/>
    <row r="86" s="20" customFormat="1" ht="12.75"/>
    <row r="87" s="20" customFormat="1" ht="12.75"/>
    <row r="88" s="20" customFormat="1" ht="12.75"/>
    <row r="89" s="20" customFormat="1" ht="12.75"/>
    <row r="90" s="20" customFormat="1" ht="12.75"/>
    <row r="91" s="20" customFormat="1" ht="12.75"/>
    <row r="92" s="20" customFormat="1" ht="12.75"/>
    <row r="93" s="20" customFormat="1" ht="12.75"/>
    <row r="94" s="20" customFormat="1" ht="12.75"/>
    <row r="95" s="20" customFormat="1" ht="12.75"/>
    <row r="96" s="20" customFormat="1" ht="12.75"/>
    <row r="97" s="20" customFormat="1" ht="12.75"/>
    <row r="98" s="20" customFormat="1" ht="12.75"/>
    <row r="99" s="20" customFormat="1" ht="12.75"/>
    <row r="100" s="20" customFormat="1" ht="12.75"/>
    <row r="101" s="20" customFormat="1" ht="12.75"/>
    <row r="102" s="20" customFormat="1" ht="12.75"/>
    <row r="103" s="20" customFormat="1" ht="12.75"/>
    <row r="104" s="20" customFormat="1" ht="12.75"/>
    <row r="105" s="20" customFormat="1" ht="12.75"/>
    <row r="106" s="20" customFormat="1" ht="12.75"/>
    <row r="107" s="20" customFormat="1" ht="12.75"/>
    <row r="108" s="20" customFormat="1" ht="12.75"/>
    <row r="109" s="20" customFormat="1" ht="12.75"/>
    <row r="110" s="20" customFormat="1" ht="12.75"/>
    <row r="111" s="20" customFormat="1" ht="12.75"/>
    <row r="112" s="20" customFormat="1" ht="12.75"/>
    <row r="113" s="20" customFormat="1" ht="12.75"/>
    <row r="114" s="20" customFormat="1" ht="12.75"/>
    <row r="115" s="20" customFormat="1" ht="12.75"/>
    <row r="116" s="20" customFormat="1" ht="12.75"/>
    <row r="117" s="20" customFormat="1" ht="12.75"/>
    <row r="118" s="20" customFormat="1" ht="12.75"/>
    <row r="119" s="20" customFormat="1" ht="12.75"/>
    <row r="120" s="20" customFormat="1" ht="12.75"/>
    <row r="121" s="20" customFormat="1" ht="12.75"/>
    <row r="122" s="20" customFormat="1" ht="12.75"/>
    <row r="123" s="20" customFormat="1" ht="12.75"/>
    <row r="124" s="20" customFormat="1" ht="12.75"/>
    <row r="125" s="20" customFormat="1" ht="12.75"/>
    <row r="126" s="20" customFormat="1" ht="12.75"/>
    <row r="127" s="20" customFormat="1" ht="12.75"/>
    <row r="128" s="20" customFormat="1" ht="12.75"/>
    <row r="129" s="20" customFormat="1" ht="12.75"/>
    <row r="130" s="20" customFormat="1" ht="12.75"/>
    <row r="131" s="20" customFormat="1" ht="12.75"/>
  </sheetData>
  <sheetProtection/>
  <mergeCells count="90">
    <mergeCell ref="B1:U1"/>
    <mergeCell ref="B2:U2"/>
    <mergeCell ref="A3:A7"/>
    <mergeCell ref="B3:E5"/>
    <mergeCell ref="F3:I5"/>
    <mergeCell ref="J3:M5"/>
    <mergeCell ref="N3:Q5"/>
    <mergeCell ref="R3:U5"/>
    <mergeCell ref="B6:B7"/>
    <mergeCell ref="C6:C7"/>
    <mergeCell ref="BR3:BU5"/>
    <mergeCell ref="BV3:BY5"/>
    <mergeCell ref="BZ3:CD5"/>
    <mergeCell ref="V3:Y5"/>
    <mergeCell ref="Z3:AC5"/>
    <mergeCell ref="AD3:AG3"/>
    <mergeCell ref="AH3:AK5"/>
    <mergeCell ref="AL3:AW3"/>
    <mergeCell ref="AX3:BA5"/>
    <mergeCell ref="CE3:CH5"/>
    <mergeCell ref="CI3:CK5"/>
    <mergeCell ref="AD4:AG5"/>
    <mergeCell ref="AL4:AO5"/>
    <mergeCell ref="AP4:AS5"/>
    <mergeCell ref="AT4:AW5"/>
    <mergeCell ref="BD4:BE5"/>
    <mergeCell ref="BF3:BI5"/>
    <mergeCell ref="BJ3:BM5"/>
    <mergeCell ref="BN3:BQ5"/>
    <mergeCell ref="D6:E6"/>
    <mergeCell ref="F6:F7"/>
    <mergeCell ref="G6:G7"/>
    <mergeCell ref="H6:I6"/>
    <mergeCell ref="J6:J7"/>
    <mergeCell ref="K6:K7"/>
    <mergeCell ref="L6:M6"/>
    <mergeCell ref="N6:N7"/>
    <mergeCell ref="O6:O7"/>
    <mergeCell ref="P6:Q6"/>
    <mergeCell ref="R6:R7"/>
    <mergeCell ref="S6:S7"/>
    <mergeCell ref="T6:U6"/>
    <mergeCell ref="V6:V7"/>
    <mergeCell ref="W6:W7"/>
    <mergeCell ref="X6:Y6"/>
    <mergeCell ref="Z6:Z7"/>
    <mergeCell ref="AA6:AA7"/>
    <mergeCell ref="AB6:AC6"/>
    <mergeCell ref="AD6:AD7"/>
    <mergeCell ref="AE6:AE7"/>
    <mergeCell ref="AF6:AG6"/>
    <mergeCell ref="AH6:AH7"/>
    <mergeCell ref="AI6:AI7"/>
    <mergeCell ref="AJ6:AK6"/>
    <mergeCell ref="AL6:AL7"/>
    <mergeCell ref="AM6:AM7"/>
    <mergeCell ref="AN6:AO6"/>
    <mergeCell ref="AP6:AP7"/>
    <mergeCell ref="AQ6:AQ7"/>
    <mergeCell ref="AR6:AS6"/>
    <mergeCell ref="AT6:AT7"/>
    <mergeCell ref="AU6:AU7"/>
    <mergeCell ref="AV6:AW6"/>
    <mergeCell ref="AX6:AX7"/>
    <mergeCell ref="AY6:AY7"/>
    <mergeCell ref="AZ6:BA6"/>
    <mergeCell ref="BF6:BF7"/>
    <mergeCell ref="BG6:BG7"/>
    <mergeCell ref="BH6:BI6"/>
    <mergeCell ref="BJ6:BK6"/>
    <mergeCell ref="BL6:BM6"/>
    <mergeCell ref="BN6:BN7"/>
    <mergeCell ref="BO6:BO7"/>
    <mergeCell ref="BP6:BQ6"/>
    <mergeCell ref="BR6:BR7"/>
    <mergeCell ref="BS6:BS7"/>
    <mergeCell ref="BT6:BU6"/>
    <mergeCell ref="BV6:BV7"/>
    <mergeCell ref="BW6:BW7"/>
    <mergeCell ref="BX6:BY6"/>
    <mergeCell ref="BZ6:BZ7"/>
    <mergeCell ref="CA6:CA7"/>
    <mergeCell ref="CB6:CC6"/>
    <mergeCell ref="CK6:CK7"/>
    <mergeCell ref="CD6:CD7"/>
    <mergeCell ref="CE6:CE7"/>
    <mergeCell ref="CF6:CF7"/>
    <mergeCell ref="CG6:CH6"/>
    <mergeCell ref="CI6:CI7"/>
    <mergeCell ref="CJ6:CJ7"/>
  </mergeCells>
  <printOptions verticalCentered="1"/>
  <pageMargins left="0" right="0" top="0.15748031496062992" bottom="0" header="0.15748031496062992" footer="0"/>
  <pageSetup fitToHeight="2" horizontalDpi="600" verticalDpi="600" orientation="landscape" paperSize="9" scale="64" r:id="rId1"/>
  <colBreaks count="3" manualBreakCount="3">
    <brk id="25" max="33" man="1"/>
    <brk id="49" max="33" man="1"/>
    <brk id="73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Admin</cp:lastModifiedBy>
  <cp:lastPrinted>2018-02-19T13:00:19Z</cp:lastPrinted>
  <dcterms:created xsi:type="dcterms:W3CDTF">2017-11-17T08:56:41Z</dcterms:created>
  <dcterms:modified xsi:type="dcterms:W3CDTF">2018-02-20T06:47:24Z</dcterms:modified>
  <cp:category/>
  <cp:version/>
  <cp:contentType/>
  <cp:contentStatus/>
</cp:coreProperties>
</file>