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5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'!#REF!</definedName>
    <definedName name="_xlnm.Print_Area" localSheetId="1">'2'!$B$1:$F$26</definedName>
    <definedName name="_xlnm.Print_Area" localSheetId="2">'3'!$A$1:$E$25</definedName>
    <definedName name="_xlnm.Print_Area" localSheetId="3">'4'!$A$1:$E$15</definedName>
    <definedName name="_xlnm.Print_Area" localSheetId="4">'5'!$A$1:$E$32</definedName>
    <definedName name="_xlnm.Print_Area" localSheetId="5">'6'!$A$1:$BT$27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<sst xmlns="http://schemas.openxmlformats.org/spreadsheetml/2006/main" count="312" uniqueCount="138">
  <si>
    <t>Показник</t>
  </si>
  <si>
    <t>зміна значення</t>
  </si>
  <si>
    <t>%</t>
  </si>
  <si>
    <t xml:space="preserve"> </t>
  </si>
  <si>
    <t>х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</si>
  <si>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</si>
  <si>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</si>
  <si>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</si>
  <si>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</si>
  <si>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</si>
  <si>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</si>
  <si>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</si>
  <si>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</si>
  <si>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</si>
  <si>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</si>
  <si>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</si>
  <si>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</si>
  <si>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</si>
  <si>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</si>
  <si>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</si>
  <si>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</si>
  <si>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</si>
  <si>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</si>
  <si>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</si>
  <si>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</si>
  <si>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</si>
  <si>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</si>
  <si>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</si>
  <si>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</si>
  <si>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</si>
  <si>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</si>
  <si>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</si>
  <si>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</si>
  <si>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</si>
  <si>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</si>
  <si>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</si>
  <si>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</si>
  <si>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</si>
  <si>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</si>
  <si>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</si>
  <si>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</si>
  <si>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</si>
  <si>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</si>
  <si>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</si>
  <si>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</si>
  <si>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</si>
  <si>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</si>
  <si>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</si>
  <si>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</si>
  <si>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</si>
  <si>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</si>
  <si>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</si>
  <si>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</si>
  <si>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</si>
  <si>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</si>
  <si>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</si>
  <si>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</si>
  <si>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</si>
  <si>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</si>
  <si>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</si>
  <si>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</si>
  <si>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За даними Головного управління статистики у Волинській області</t>
  </si>
  <si>
    <t>Ковельський МРЦЗ</t>
  </si>
  <si>
    <t>Луцький  МЦЗ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</si>
  <si>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</si>
  <si>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</si>
  <si>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</si>
  <si>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</si>
  <si>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</si>
  <si>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</si>
  <si>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</si>
  <si>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</si>
  <si>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Ратнівська районна філія  ВОЦЗ</t>
  </si>
  <si>
    <t>Рожищенська районна філія  ВОЦЗ</t>
  </si>
  <si>
    <t>Шацька районна філія  ВОЦЗ</t>
  </si>
  <si>
    <t>Нововолинська міська філія  ВОЦЗ</t>
  </si>
  <si>
    <t xml:space="preserve"> + (-)                            осіб</t>
  </si>
  <si>
    <t xml:space="preserve"> + (-)                        осіб</t>
  </si>
  <si>
    <t>Надання послуг Волинською обласною службою зайнятості</t>
  </si>
  <si>
    <t>Діяльність Волинської обласної служби зайнятості</t>
  </si>
  <si>
    <t>Волинська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</si>
  <si>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</si>
  <si>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</si>
  <si>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</si>
  <si>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</si>
  <si>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t>Середній розмір допомоги по безробіттю у лютому, грн.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</si>
  <si>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</si>
  <si>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</si>
  <si>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</si>
  <si>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</si>
  <si>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Любомльська районна філія  ВОЦЗ</t>
  </si>
  <si>
    <t>Маневицька районна філія  ВОЦЗ</t>
  </si>
  <si>
    <t xml:space="preserve">Старовижівська районна філія  ВОЦЗ  </t>
  </si>
  <si>
    <t>Турійська районна філія  ВОЦЗ</t>
  </si>
  <si>
    <t>Вол.-Волинська міськрайонна філія  ВОЦЗ</t>
  </si>
  <si>
    <t>Станом на дату:</t>
  </si>
  <si>
    <t xml:space="preserve">   1.1. з них зареєстровано з початку року</t>
  </si>
  <si>
    <t>4. Отримали ваучер на навчання, осіб</t>
  </si>
  <si>
    <t>6. Кількість осіб, охоплених профорієнтаційними послугами, тис. осіб</t>
  </si>
  <si>
    <t xml:space="preserve">   9.1. з них зареєстровано з початку року</t>
  </si>
  <si>
    <t>15. Середній розмір заробітної плати у вакансіях, грн.</t>
  </si>
  <si>
    <t>16. Кількість претендентів на одну вакансію, особи</t>
  </si>
  <si>
    <t>1. Мали статус безробітного, осіб</t>
  </si>
  <si>
    <t>2. Всього отримали роботу (у т.ч. до набуття статусу безробітного),  осіб</t>
  </si>
  <si>
    <t>3. Проходили професійне навчання безробітні, осіб</t>
  </si>
  <si>
    <t xml:space="preserve">   2.1. Працевлаштовано до набуття статусу,                                      осіб</t>
  </si>
  <si>
    <t xml:space="preserve">   2.2. Питома вага працевлаштованих до набуття статусу, %</t>
  </si>
  <si>
    <t xml:space="preserve">   2.3.1. Шляхом одноразової виплати допомоги по безробіттю, осіб</t>
  </si>
  <si>
    <t xml:space="preserve">   2.3.2. Працевлаштовано з компенсацією витрат роботодавцю єдиного внеску, осіб</t>
  </si>
  <si>
    <t xml:space="preserve">   3.1. з них в ЦПТО, осіб</t>
  </si>
  <si>
    <t>5. Брали участь у громадських та інших роботах тимчасового характеру,  осіб</t>
  </si>
  <si>
    <t>8. Кількість роботодавців, які надали інформацію про вакансії, одиниць</t>
  </si>
  <si>
    <t>9. Кількість вакансій, одиниць</t>
  </si>
  <si>
    <t>10. Мали статус безробітного, осіб</t>
  </si>
  <si>
    <t>11. Отримували допомогу по безробіттю,                                                            осіб</t>
  </si>
  <si>
    <t>13. Кількість вакансій по формі 3-ПН, одиниць</t>
  </si>
  <si>
    <t>14. Інформація про вакансії, отримані з інших джерел, одиниць</t>
  </si>
  <si>
    <t>Кількість вакансій на кінець періоду, одиниць</t>
  </si>
  <si>
    <t>за формою 3-ПН</t>
  </si>
  <si>
    <t>з інших джерел</t>
  </si>
  <si>
    <t>2017</t>
  </si>
  <si>
    <t>2018</t>
  </si>
  <si>
    <t>2.3. Працевлаштовано безробітних за направленням служби зайнятості, осіб</t>
  </si>
  <si>
    <t>7. Отримували допомогу по безробіттю, осіб</t>
  </si>
  <si>
    <t>Середній розмір заробітної плати у вакансіях, грн.</t>
  </si>
  <si>
    <t xml:space="preserve">Економічна активність населення                                  у середньому за  І півріччя 2017-2018 рр.          </t>
  </si>
  <si>
    <t>січень-жовтень           2017 р.</t>
  </si>
  <si>
    <t>січень-жовтень           2018 р.</t>
  </si>
  <si>
    <t>за січень-жовтень 2017-2018 рр.</t>
  </si>
  <si>
    <t>у січні-жовтні 2017 - 2018 рр.</t>
  </si>
  <si>
    <t>Середній розмір допомоги по безробіттю у жовтні, грн.</t>
  </si>
  <si>
    <t xml:space="preserve"> + 3,8 в.п.</t>
  </si>
  <si>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-4 особи</t>
    </r>
  </si>
  <si>
    <t>на                 1 листопада         2017 р.</t>
  </si>
  <si>
    <t>на                 1 листопада         2018 р.</t>
  </si>
  <si>
    <t>12. Середній розмір допомоги по безробіттю,                                      у жовтні, грн.</t>
  </si>
  <si>
    <t xml:space="preserve"> +1 244 грн.</t>
  </si>
  <si>
    <t xml:space="preserve">  + 475 грн.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</si>
</sst>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#,##0.00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422]d\ mmmm\ yyyy&quot; р.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8"/>
      <name val="Times New Roman Cyr"/>
      <family val="0"/>
    </font>
    <font>
      <sz val="14"/>
      <name val="Times New Roman Cyr"/>
      <family val="0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9"/>
      <name val="Times New Roman"/>
      <family val="1"/>
    </font>
    <font>
      <b/>
      <sz val="18"/>
      <name val="Times New Roman Cyr"/>
      <family val="0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52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 CYR"/>
      <family val="0"/>
    </font>
    <font>
      <sz val="16"/>
      <color indexed="8"/>
      <name val="Times New Roman CYR"/>
      <family val="0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8"/>
      <color theme="1" tint="0.04998999834060669"/>
      <name val="Times New Roman"/>
      <family val="1"/>
    </font>
    <font>
      <sz val="18"/>
      <color theme="1" tint="0.04998999834060669"/>
      <name val="Times New Roman"/>
      <family val="1"/>
    </font>
    <font>
      <b/>
      <sz val="16"/>
      <color theme="1" tint="0.04998999834060669"/>
      <name val="Times New Roman CYR"/>
      <family val="0"/>
    </font>
    <font>
      <sz val="16"/>
      <color theme="1" tint="0.04998999834060669"/>
      <name val="Times New Roman CYR"/>
      <family val="0"/>
    </font>
    <font>
      <b/>
      <sz val="14"/>
      <color theme="1" tint="0.04998999834060669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0" fillId="20" borderId="0" applyNumberFormat="0" applyBorder="0" applyAlignment="0" applyProtection="0"/>
    <xf numFmtId="0" fontId="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77" fillId="23" borderId="0" applyNumberFormat="0" applyBorder="0" applyAlignment="0" applyProtection="0"/>
    <xf numFmtId="0" fontId="41" fillId="6" borderId="0" applyNumberFormat="0" applyBorder="0" applyAlignment="0" applyProtection="0"/>
    <xf numFmtId="0" fontId="77" fillId="24" borderId="0" applyNumberFormat="0" applyBorder="0" applyAlignment="0" applyProtection="0"/>
    <xf numFmtId="0" fontId="41" fillId="21" borderId="0" applyNumberFormat="0" applyBorder="0" applyAlignment="0" applyProtection="0"/>
    <xf numFmtId="0" fontId="77" fillId="25" borderId="0" applyNumberFormat="0" applyBorder="0" applyAlignment="0" applyProtection="0"/>
    <xf numFmtId="0" fontId="41" fillId="22" borderId="0" applyNumberFormat="0" applyBorder="0" applyAlignment="0" applyProtection="0"/>
    <xf numFmtId="0" fontId="77" fillId="26" borderId="0" applyNumberFormat="0" applyBorder="0" applyAlignment="0" applyProtection="0"/>
    <xf numFmtId="0" fontId="41" fillId="14" borderId="0" applyNumberFormat="0" applyBorder="0" applyAlignment="0" applyProtection="0"/>
    <xf numFmtId="0" fontId="77" fillId="27" borderId="0" applyNumberFormat="0" applyBorder="0" applyAlignment="0" applyProtection="0"/>
    <xf numFmtId="0" fontId="41" fillId="6" borderId="0" applyNumberFormat="0" applyBorder="0" applyAlignment="0" applyProtection="0"/>
    <xf numFmtId="0" fontId="77" fillId="28" borderId="0" applyNumberFormat="0" applyBorder="0" applyAlignment="0" applyProtection="0"/>
    <xf numFmtId="0" fontId="41" fillId="3" borderId="0" applyNumberFormat="0" applyBorder="0" applyAlignment="0" applyProtection="0"/>
    <xf numFmtId="0" fontId="41" fillId="2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5" fillId="33" borderId="0" applyNumberFormat="0" applyBorder="0" applyAlignment="0" applyProtection="0"/>
    <xf numFmtId="0" fontId="50" fillId="34" borderId="1" applyNumberFormat="0" applyAlignment="0" applyProtection="0"/>
    <xf numFmtId="0" fontId="44" fillId="35" borderId="2" applyNumberFormat="0" applyAlignment="0" applyProtection="0"/>
    <xf numFmtId="0" fontId="46" fillId="0" borderId="0" applyNumberFormat="0" applyFill="0" applyBorder="0" applyAlignment="0" applyProtection="0"/>
    <xf numFmtId="0" fontId="4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2" fillId="13" borderId="1" applyNumberFormat="0" applyAlignment="0" applyProtection="0"/>
    <xf numFmtId="0" fontId="47" fillId="0" borderId="6" applyNumberFormat="0" applyFill="0" applyAlignment="0" applyProtection="0"/>
    <xf numFmtId="0" fontId="54" fillId="13" borderId="0" applyNumberFormat="0" applyBorder="0" applyAlignment="0" applyProtection="0"/>
    <xf numFmtId="0" fontId="11" fillId="4" borderId="7" applyNumberFormat="0" applyFont="0" applyAlignment="0" applyProtection="0"/>
    <xf numFmtId="0" fontId="43" fillId="34" borderId="8" applyNumberFormat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8" fillId="42" borderId="9" applyNumberFormat="0" applyAlignment="0" applyProtection="0"/>
    <xf numFmtId="0" fontId="79" fillId="43" borderId="10" applyNumberFormat="0" applyAlignment="0" applyProtection="0"/>
    <xf numFmtId="0" fontId="80" fillId="4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11" applyNumberFormat="0" applyFill="0" applyAlignment="0" applyProtection="0"/>
    <xf numFmtId="0" fontId="82" fillId="0" borderId="12" applyNumberFormat="0" applyFill="0" applyAlignment="0" applyProtection="0"/>
    <xf numFmtId="0" fontId="83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84" fillId="0" borderId="14" applyNumberFormat="0" applyFill="0" applyAlignment="0" applyProtection="0"/>
    <xf numFmtId="0" fontId="85" fillId="44" borderId="15" applyNumberFormat="0" applyAlignment="0" applyProtection="0"/>
    <xf numFmtId="0" fontId="86" fillId="0" borderId="0" applyNumberFormat="0" applyFill="0" applyBorder="0" applyAlignment="0" applyProtection="0"/>
    <xf numFmtId="0" fontId="87" fillId="45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89" fillId="46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91" fillId="0" borderId="17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48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2" fillId="0" borderId="0" xfId="114">
      <alignment/>
      <protection/>
    </xf>
    <xf numFmtId="0" fontId="2" fillId="49" borderId="0" xfId="114" applyFill="1">
      <alignment/>
      <protection/>
    </xf>
    <xf numFmtId="0" fontId="2" fillId="0" borderId="0" xfId="114" applyFont="1" applyAlignment="1">
      <alignment horizontal="left" vertical="center"/>
      <protection/>
    </xf>
    <xf numFmtId="3" fontId="2" fillId="0" borderId="0" xfId="114" applyNumberFormat="1">
      <alignment/>
      <protection/>
    </xf>
    <xf numFmtId="0" fontId="9" fillId="0" borderId="0" xfId="114" applyFont="1">
      <alignment/>
      <protection/>
    </xf>
    <xf numFmtId="1" fontId="8" fillId="0" borderId="0" xfId="117" applyNumberFormat="1" applyFont="1" applyFill="1" applyProtection="1">
      <alignment/>
      <protection locked="0"/>
    </xf>
    <xf numFmtId="1" fontId="3" fillId="0" borderId="0" xfId="117" applyNumberFormat="1" applyFont="1" applyFill="1" applyAlignment="1" applyProtection="1">
      <alignment/>
      <protection locked="0"/>
    </xf>
    <xf numFmtId="1" fontId="12" fillId="0" borderId="0" xfId="117" applyNumberFormat="1" applyFont="1" applyFill="1" applyAlignment="1" applyProtection="1">
      <alignment horizontal="center"/>
      <protection locked="0"/>
    </xf>
    <xf numFmtId="1" fontId="2" fillId="0" borderId="0" xfId="117" applyNumberFormat="1" applyFont="1" applyFill="1" applyProtection="1">
      <alignment/>
      <protection locked="0"/>
    </xf>
    <xf numFmtId="1" fontId="2" fillId="0" borderId="0" xfId="117" applyNumberFormat="1" applyFont="1" applyFill="1" applyAlignment="1" applyProtection="1">
      <alignment/>
      <protection locked="0"/>
    </xf>
    <xf numFmtId="1" fontId="7" fillId="0" borderId="0" xfId="117" applyNumberFormat="1" applyFont="1" applyFill="1" applyAlignment="1" applyProtection="1">
      <alignment horizontal="right"/>
      <protection locked="0"/>
    </xf>
    <xf numFmtId="1" fontId="5" fillId="0" borderId="0" xfId="117" applyNumberFormat="1" applyFont="1" applyFill="1" applyProtection="1">
      <alignment/>
      <protection locked="0"/>
    </xf>
    <xf numFmtId="1" fontId="3" fillId="0" borderId="18" xfId="117" applyNumberFormat="1" applyFont="1" applyFill="1" applyBorder="1" applyAlignment="1" applyProtection="1">
      <alignment/>
      <protection locked="0"/>
    </xf>
    <xf numFmtId="1" fontId="12" fillId="0" borderId="0" xfId="117" applyNumberFormat="1" applyFont="1" applyFill="1" applyBorder="1" applyAlignment="1" applyProtection="1">
      <alignment horizontal="center"/>
      <protection locked="0"/>
    </xf>
    <xf numFmtId="1" fontId="2" fillId="0" borderId="0" xfId="117" applyNumberFormat="1" applyFont="1" applyFill="1" applyBorder="1" applyProtection="1">
      <alignment/>
      <protection locked="0"/>
    </xf>
    <xf numFmtId="1" fontId="16" fillId="0" borderId="19" xfId="117" applyNumberFormat="1" applyFont="1" applyFill="1" applyBorder="1" applyAlignment="1" applyProtection="1">
      <alignment horizontal="center" vertical="center" wrapText="1"/>
      <protection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0" xfId="117" applyNumberFormat="1" applyFont="1" applyFill="1" applyProtection="1">
      <alignment/>
      <protection locked="0"/>
    </xf>
    <xf numFmtId="3" fontId="17" fillId="0" borderId="19" xfId="117" applyNumberFormat="1" applyFont="1" applyFill="1" applyBorder="1" applyAlignment="1" applyProtection="1">
      <alignment horizontal="center" vertical="center"/>
      <protection locked="0"/>
    </xf>
    <xf numFmtId="172" fontId="17" fillId="0" borderId="19" xfId="117" applyNumberFormat="1" applyFont="1" applyFill="1" applyBorder="1" applyAlignment="1" applyProtection="1">
      <alignment horizontal="center" vertical="center"/>
      <protection locked="0"/>
    </xf>
    <xf numFmtId="173" fontId="17" fillId="0" borderId="19" xfId="117" applyNumberFormat="1" applyFont="1" applyFill="1" applyBorder="1" applyAlignment="1" applyProtection="1">
      <alignment horizontal="center" vertical="center"/>
      <protection locked="0"/>
    </xf>
    <xf numFmtId="1" fontId="17" fillId="0" borderId="19" xfId="117" applyNumberFormat="1" applyFont="1" applyFill="1" applyBorder="1" applyAlignment="1" applyProtection="1">
      <alignment horizontal="center" vertical="center"/>
      <protection locked="0"/>
    </xf>
    <xf numFmtId="3" fontId="18" fillId="0" borderId="19" xfId="117" applyNumberFormat="1" applyFont="1" applyFill="1" applyBorder="1" applyAlignment="1" applyProtection="1">
      <alignment horizontal="center" vertical="center"/>
      <protection locked="0"/>
    </xf>
    <xf numFmtId="1" fontId="18" fillId="0" borderId="19" xfId="117" applyNumberFormat="1" applyFont="1" applyFill="1" applyBorder="1" applyAlignment="1" applyProtection="1">
      <alignment horizontal="center" vertical="center"/>
      <protection locked="0"/>
    </xf>
    <xf numFmtId="3" fontId="18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8" fillId="0" borderId="19" xfId="119" applyNumberFormat="1" applyFont="1" applyFill="1" applyBorder="1" applyAlignment="1">
      <alignment horizontal="center" vertical="center" wrapText="1"/>
      <protection/>
    </xf>
    <xf numFmtId="1" fontId="2" fillId="0" borderId="0" xfId="117" applyNumberFormat="1" applyFont="1" applyFill="1" applyBorder="1" applyAlignment="1" applyProtection="1">
      <alignment vertical="center"/>
      <protection locked="0"/>
    </xf>
    <xf numFmtId="0" fontId="22" fillId="0" borderId="0" xfId="122" applyFont="1" applyFill="1">
      <alignment/>
      <protection/>
    </xf>
    <xf numFmtId="0" fontId="24" fillId="0" borderId="0" xfId="122" applyFont="1" applyFill="1" applyBorder="1" applyAlignment="1">
      <alignment horizontal="center"/>
      <protection/>
    </xf>
    <xf numFmtId="0" fontId="24" fillId="0" borderId="0" xfId="122" applyFont="1" applyFill="1">
      <alignment/>
      <protection/>
    </xf>
    <xf numFmtId="0" fontId="26" fillId="0" borderId="0" xfId="122" applyFont="1" applyFill="1" applyAlignment="1">
      <alignment vertical="center"/>
      <protection/>
    </xf>
    <xf numFmtId="0" fontId="27" fillId="0" borderId="0" xfId="122" applyFont="1" applyFill="1">
      <alignment/>
      <protection/>
    </xf>
    <xf numFmtId="0" fontId="27" fillId="0" borderId="0" xfId="122" applyFont="1" applyFill="1" applyAlignment="1">
      <alignment vertical="center"/>
      <protection/>
    </xf>
    <xf numFmtId="0" fontId="27" fillId="0" borderId="0" xfId="122" applyFont="1" applyFill="1" applyAlignment="1">
      <alignment wrapText="1"/>
      <protection/>
    </xf>
    <xf numFmtId="3" fontId="25" fillId="0" borderId="19" xfId="122" applyNumberFormat="1" applyFont="1" applyFill="1" applyBorder="1" applyAlignment="1">
      <alignment horizontal="center" vertical="center"/>
      <protection/>
    </xf>
    <xf numFmtId="0" fontId="24" fillId="0" borderId="0" xfId="122" applyFont="1" applyFill="1" applyAlignment="1">
      <alignment vertical="center"/>
      <protection/>
    </xf>
    <xf numFmtId="3" fontId="29" fillId="0" borderId="19" xfId="122" applyNumberFormat="1" applyFont="1" applyFill="1" applyBorder="1" applyAlignment="1">
      <alignment horizontal="center" vertical="center" wrapText="1"/>
      <protection/>
    </xf>
    <xf numFmtId="3" fontId="29" fillId="0" borderId="19" xfId="122" applyNumberFormat="1" applyFont="1" applyFill="1" applyBorder="1" applyAlignment="1">
      <alignment horizontal="center" vertical="center"/>
      <protection/>
    </xf>
    <xf numFmtId="0" fontId="34" fillId="0" borderId="0" xfId="113" applyFont="1">
      <alignment/>
      <protection/>
    </xf>
    <xf numFmtId="0" fontId="36" fillId="0" borderId="20" xfId="113" applyFont="1" applyBorder="1" applyAlignment="1">
      <alignment horizontal="center" vertical="center" wrapText="1"/>
      <protection/>
    </xf>
    <xf numFmtId="0" fontId="27" fillId="0" borderId="21" xfId="113" applyFont="1" applyBorder="1" applyAlignment="1">
      <alignment horizontal="center" vertical="center" wrapText="1"/>
      <protection/>
    </xf>
    <xf numFmtId="0" fontId="24" fillId="0" borderId="0" xfId="113" applyFont="1" applyBorder="1" applyAlignment="1">
      <alignment horizontal="left" vertical="top" wrapText="1"/>
      <protection/>
    </xf>
    <xf numFmtId="0" fontId="34" fillId="0" borderId="0" xfId="113" applyFont="1" applyFill="1">
      <alignment/>
      <protection/>
    </xf>
    <xf numFmtId="0" fontId="24" fillId="0" borderId="0" xfId="113" applyFont="1">
      <alignment/>
      <protection/>
    </xf>
    <xf numFmtId="0" fontId="24" fillId="0" borderId="0" xfId="113" applyFont="1" applyBorder="1">
      <alignment/>
      <protection/>
    </xf>
    <xf numFmtId="0" fontId="34" fillId="0" borderId="0" xfId="113" applyFont="1">
      <alignment/>
      <protection/>
    </xf>
    <xf numFmtId="172" fontId="26" fillId="0" borderId="22" xfId="113" applyNumberFormat="1" applyFont="1" applyFill="1" applyBorder="1" applyAlignment="1">
      <alignment horizontal="center" vertical="center"/>
      <protection/>
    </xf>
    <xf numFmtId="172" fontId="26" fillId="0" borderId="23" xfId="113" applyNumberFormat="1" applyFont="1" applyBorder="1" applyAlignment="1">
      <alignment horizontal="center" vertical="center"/>
      <protection/>
    </xf>
    <xf numFmtId="172" fontId="30" fillId="0" borderId="24" xfId="113" applyNumberFormat="1" applyFont="1" applyFill="1" applyBorder="1" applyAlignment="1">
      <alignment horizontal="center" vertical="center"/>
      <protection/>
    </xf>
    <xf numFmtId="172" fontId="30" fillId="0" borderId="25" xfId="113" applyNumberFormat="1" applyFont="1" applyBorder="1" applyAlignment="1">
      <alignment horizontal="center" vertical="center"/>
      <protection/>
    </xf>
    <xf numFmtId="172" fontId="26" fillId="0" borderId="26" xfId="113" applyNumberFormat="1" applyFont="1" applyFill="1" applyBorder="1" applyAlignment="1">
      <alignment horizontal="center" vertical="center"/>
      <protection/>
    </xf>
    <xf numFmtId="172" fontId="26" fillId="0" borderId="27" xfId="113" applyNumberFormat="1" applyFont="1" applyFill="1" applyBorder="1" applyAlignment="1">
      <alignment horizontal="center" vertical="center"/>
      <protection/>
    </xf>
    <xf numFmtId="172" fontId="30" fillId="0" borderId="28" xfId="113" applyNumberFormat="1" applyFont="1" applyFill="1" applyBorder="1" applyAlignment="1">
      <alignment horizontal="center" vertical="center"/>
      <protection/>
    </xf>
    <xf numFmtId="172" fontId="30" fillId="0" borderId="29" xfId="113" applyNumberFormat="1" applyFont="1" applyFill="1" applyBorder="1" applyAlignment="1">
      <alignment horizontal="center" vertical="center"/>
      <protection/>
    </xf>
    <xf numFmtId="172" fontId="26" fillId="0" borderId="30" xfId="113" applyNumberFormat="1" applyFont="1" applyFill="1" applyBorder="1" applyAlignment="1">
      <alignment horizontal="center" vertical="center"/>
      <protection/>
    </xf>
    <xf numFmtId="172" fontId="26" fillId="0" borderId="31" xfId="113" applyNumberFormat="1" applyFont="1" applyFill="1" applyBorder="1" applyAlignment="1">
      <alignment horizontal="center" vertical="center"/>
      <protection/>
    </xf>
    <xf numFmtId="172" fontId="30" fillId="0" borderId="25" xfId="113" applyNumberFormat="1" applyFont="1" applyFill="1" applyBorder="1" applyAlignment="1">
      <alignment horizontal="center" vertical="center"/>
      <protection/>
    </xf>
    <xf numFmtId="0" fontId="5" fillId="34" borderId="23" xfId="113" applyFont="1" applyFill="1" applyBorder="1" applyAlignment="1">
      <alignment horizontal="left" vertical="center" wrapText="1"/>
      <protection/>
    </xf>
    <xf numFmtId="0" fontId="38" fillId="0" borderId="25" xfId="113" applyFont="1" applyBorder="1" applyAlignment="1">
      <alignment horizontal="left" vertical="center" wrapText="1"/>
      <protection/>
    </xf>
    <xf numFmtId="0" fontId="5" fillId="0" borderId="27" xfId="113" applyFont="1" applyFill="1" applyBorder="1" applyAlignment="1">
      <alignment horizontal="left" vertical="center" wrapText="1"/>
      <protection/>
    </xf>
    <xf numFmtId="0" fontId="38" fillId="0" borderId="29" xfId="113" applyFont="1" applyFill="1" applyBorder="1" applyAlignment="1">
      <alignment horizontal="left" vertical="center" wrapText="1"/>
      <protection/>
    </xf>
    <xf numFmtId="0" fontId="5" fillId="0" borderId="31" xfId="113" applyFont="1" applyFill="1" applyBorder="1" applyAlignment="1">
      <alignment horizontal="left" vertical="center" wrapText="1"/>
      <protection/>
    </xf>
    <xf numFmtId="0" fontId="38" fillId="0" borderId="25" xfId="113" applyFont="1" applyFill="1" applyBorder="1" applyAlignment="1">
      <alignment horizontal="left" vertical="center" wrapText="1"/>
      <protection/>
    </xf>
    <xf numFmtId="49" fontId="37" fillId="0" borderId="32" xfId="113" applyNumberFormat="1" applyFont="1" applyFill="1" applyBorder="1" applyAlignment="1">
      <alignment horizontal="center" vertical="center" wrapText="1"/>
      <protection/>
    </xf>
    <xf numFmtId="49" fontId="37" fillId="0" borderId="33" xfId="113" applyNumberFormat="1" applyFont="1" applyFill="1" applyBorder="1" applyAlignment="1">
      <alignment horizontal="center" vertical="center" wrapText="1"/>
      <protection/>
    </xf>
    <xf numFmtId="0" fontId="2" fillId="0" borderId="0" xfId="120" applyFont="1" applyAlignment="1">
      <alignment vertical="top"/>
      <protection/>
    </xf>
    <xf numFmtId="0" fontId="38" fillId="0" borderId="0" xfId="113" applyFont="1" applyAlignment="1">
      <alignment vertical="top"/>
      <protection/>
    </xf>
    <xf numFmtId="0" fontId="2" fillId="0" borderId="0" xfId="120" applyFont="1" applyFill="1" applyAlignment="1">
      <alignment vertical="top"/>
      <protection/>
    </xf>
    <xf numFmtId="0" fontId="31" fillId="0" borderId="0" xfId="120" applyFont="1" applyFill="1" applyAlignment="1">
      <alignment horizontal="center" vertical="top" wrapText="1"/>
      <protection/>
    </xf>
    <xf numFmtId="0" fontId="38" fillId="0" borderId="0" xfId="120" applyFont="1" applyFill="1" applyAlignment="1">
      <alignment horizontal="right" vertical="center"/>
      <protection/>
    </xf>
    <xf numFmtId="0" fontId="32" fillId="0" borderId="0" xfId="120" applyFont="1" applyFill="1" applyAlignment="1">
      <alignment horizontal="center" vertical="top" wrapText="1"/>
      <protection/>
    </xf>
    <xf numFmtId="0" fontId="13" fillId="0" borderId="0" xfId="120" applyFont="1" applyAlignment="1">
      <alignment horizontal="center" vertical="center"/>
      <protection/>
    </xf>
    <xf numFmtId="0" fontId="2" fillId="0" borderId="0" xfId="120" applyFont="1" applyAlignment="1">
      <alignment vertical="center"/>
      <protection/>
    </xf>
    <xf numFmtId="3" fontId="2" fillId="0" borderId="0" xfId="120" applyNumberFormat="1" applyFont="1" applyAlignment="1">
      <alignment vertical="center"/>
      <protection/>
    </xf>
    <xf numFmtId="0" fontId="20" fillId="0" borderId="0" xfId="120" applyFont="1" applyAlignment="1">
      <alignment horizontal="center" vertical="center"/>
      <protection/>
    </xf>
    <xf numFmtId="173" fontId="20" fillId="0" borderId="0" xfId="120" applyNumberFormat="1" applyFont="1" applyAlignment="1">
      <alignment horizontal="center" vertical="center"/>
      <protection/>
    </xf>
    <xf numFmtId="172" fontId="2" fillId="0" borderId="0" xfId="120" applyNumberFormat="1" applyFont="1" applyAlignment="1">
      <alignment vertical="center"/>
      <protection/>
    </xf>
    <xf numFmtId="173" fontId="20" fillId="50" borderId="0" xfId="120" applyNumberFormat="1" applyFont="1" applyFill="1" applyAlignment="1">
      <alignment horizontal="center" vertical="center"/>
      <protection/>
    </xf>
    <xf numFmtId="0" fontId="2" fillId="0" borderId="0" xfId="120" applyFont="1">
      <alignment/>
      <protection/>
    </xf>
    <xf numFmtId="0" fontId="28" fillId="0" borderId="0" xfId="122" applyFont="1" applyFill="1" applyAlignment="1">
      <alignment horizontal="center"/>
      <protection/>
    </xf>
    <xf numFmtId="0" fontId="25" fillId="0" borderId="19" xfId="122" applyFont="1" applyFill="1" applyBorder="1" applyAlignment="1">
      <alignment horizontal="center" vertical="center" wrapText="1"/>
      <protection/>
    </xf>
    <xf numFmtId="0" fontId="21" fillId="0" borderId="19" xfId="122" applyFont="1" applyFill="1" applyBorder="1" applyAlignment="1">
      <alignment horizontal="center" vertical="center" wrapText="1"/>
      <protection/>
    </xf>
    <xf numFmtId="0" fontId="21" fillId="0" borderId="34" xfId="122" applyFont="1" applyFill="1" applyBorder="1" applyAlignment="1">
      <alignment horizontal="center" vertical="center" wrapText="1"/>
      <protection/>
    </xf>
    <xf numFmtId="0" fontId="25" fillId="0" borderId="35" xfId="122" applyFont="1" applyFill="1" applyBorder="1" applyAlignment="1">
      <alignment horizontal="center" vertical="center" wrapText="1"/>
      <protection/>
    </xf>
    <xf numFmtId="0" fontId="20" fillId="0" borderId="35" xfId="118" applyFont="1" applyBorder="1" applyAlignment="1">
      <alignment vertical="center" wrapText="1"/>
      <protection/>
    </xf>
    <xf numFmtId="0" fontId="20" fillId="0" borderId="36" xfId="118" applyFont="1" applyBorder="1" applyAlignment="1">
      <alignment vertical="center" wrapText="1"/>
      <protection/>
    </xf>
    <xf numFmtId="3" fontId="29" fillId="0" borderId="37" xfId="122" applyNumberFormat="1" applyFont="1" applyFill="1" applyBorder="1" applyAlignment="1">
      <alignment horizontal="center" vertical="center" wrapText="1"/>
      <protection/>
    </xf>
    <xf numFmtId="3" fontId="29" fillId="0" borderId="37" xfId="122" applyNumberFormat="1" applyFont="1" applyFill="1" applyBorder="1" applyAlignment="1">
      <alignment horizontal="center" vertical="center"/>
      <protection/>
    </xf>
    <xf numFmtId="14" fontId="25" fillId="0" borderId="34" xfId="104" applyNumberFormat="1" applyFont="1" applyBorder="1" applyAlignment="1">
      <alignment horizontal="center" vertical="center" wrapText="1"/>
      <protection/>
    </xf>
    <xf numFmtId="0" fontId="25" fillId="0" borderId="35" xfId="122" applyFont="1" applyFill="1" applyBorder="1" applyAlignment="1">
      <alignment horizontal="center" vertical="center" wrapText="1"/>
      <protection/>
    </xf>
    <xf numFmtId="3" fontId="25" fillId="49" borderId="19" xfId="122" applyNumberFormat="1" applyFont="1" applyFill="1" applyBorder="1" applyAlignment="1">
      <alignment horizontal="center" vertical="center"/>
      <protection/>
    </xf>
    <xf numFmtId="3" fontId="94" fillId="49" borderId="19" xfId="122" applyNumberFormat="1" applyFont="1" applyFill="1" applyBorder="1" applyAlignment="1">
      <alignment horizontal="center" vertical="center"/>
      <protection/>
    </xf>
    <xf numFmtId="3" fontId="94" fillId="49" borderId="38" xfId="122" applyNumberFormat="1" applyFont="1" applyFill="1" applyBorder="1" applyAlignment="1">
      <alignment horizontal="center" vertical="center"/>
      <protection/>
    </xf>
    <xf numFmtId="0" fontId="29" fillId="0" borderId="35" xfId="122" applyFont="1" applyFill="1" applyBorder="1" applyAlignment="1">
      <alignment horizontal="left" vertical="center" wrapText="1"/>
      <protection/>
    </xf>
    <xf numFmtId="3" fontId="40" fillId="0" borderId="19" xfId="104" applyNumberFormat="1" applyFont="1" applyBorder="1" applyAlignment="1">
      <alignment horizontal="center" vertical="center" wrapText="1"/>
      <protection/>
    </xf>
    <xf numFmtId="3" fontId="95" fillId="49" borderId="38" xfId="122" applyNumberFormat="1" applyFont="1" applyFill="1" applyBorder="1" applyAlignment="1">
      <alignment horizontal="center" vertical="center"/>
      <protection/>
    </xf>
    <xf numFmtId="0" fontId="29" fillId="0" borderId="36" xfId="122" applyFont="1" applyFill="1" applyBorder="1" applyAlignment="1">
      <alignment horizontal="left" vertical="center" wrapText="1"/>
      <protection/>
    </xf>
    <xf numFmtId="3" fontId="95" fillId="49" borderId="39" xfId="122" applyNumberFormat="1" applyFont="1" applyFill="1" applyBorder="1" applyAlignment="1">
      <alignment horizontal="center" vertical="center"/>
      <protection/>
    </xf>
    <xf numFmtId="0" fontId="5" fillId="49" borderId="0" xfId="120" applyFont="1" applyFill="1" applyAlignment="1">
      <alignment horizontal="center" vertical="center"/>
      <protection/>
    </xf>
    <xf numFmtId="0" fontId="4" fillId="49" borderId="40" xfId="115" applyFont="1" applyFill="1" applyBorder="1" applyAlignment="1">
      <alignment horizontal="left" vertical="center" wrapText="1"/>
      <protection/>
    </xf>
    <xf numFmtId="0" fontId="4" fillId="49" borderId="19" xfId="115" applyFont="1" applyFill="1" applyBorder="1" applyAlignment="1">
      <alignment horizontal="left" vertical="center" wrapText="1"/>
      <protection/>
    </xf>
    <xf numFmtId="172" fontId="4" fillId="49" borderId="19" xfId="115" applyNumberFormat="1" applyFont="1" applyFill="1" applyBorder="1" applyAlignment="1">
      <alignment horizontal="center" vertical="center" wrapText="1"/>
      <protection/>
    </xf>
    <xf numFmtId="0" fontId="96" fillId="49" borderId="19" xfId="105" applyFont="1" applyFill="1" applyBorder="1" applyAlignment="1">
      <alignment horizontal="left" vertical="center" wrapText="1"/>
      <protection/>
    </xf>
    <xf numFmtId="1" fontId="2" fillId="49" borderId="19" xfId="117" applyNumberFormat="1" applyFont="1" applyFill="1" applyBorder="1" applyAlignment="1" applyProtection="1">
      <alignment horizontal="center"/>
      <protection/>
    </xf>
    <xf numFmtId="1" fontId="2" fillId="49" borderId="0" xfId="117" applyNumberFormat="1" applyFont="1" applyFill="1" applyProtection="1">
      <alignment/>
      <protection locked="0"/>
    </xf>
    <xf numFmtId="0" fontId="97" fillId="0" borderId="19" xfId="120" applyFont="1" applyBorder="1" applyAlignment="1">
      <alignment horizontal="center" vertical="center" wrapText="1"/>
      <protection/>
    </xf>
    <xf numFmtId="0" fontId="97" fillId="0" borderId="19" xfId="120" applyFont="1" applyFill="1" applyBorder="1" applyAlignment="1">
      <alignment horizontal="center" vertical="center" wrapText="1"/>
      <protection/>
    </xf>
    <xf numFmtId="0" fontId="98" fillId="0" borderId="19" xfId="120" applyFont="1" applyFill="1" applyBorder="1" applyAlignment="1">
      <alignment horizontal="center" vertical="center" wrapText="1"/>
      <protection/>
    </xf>
    <xf numFmtId="0" fontId="98" fillId="0" borderId="19" xfId="120" applyFont="1" applyBorder="1" applyAlignment="1">
      <alignment horizontal="center" vertical="center" wrapText="1"/>
      <protection/>
    </xf>
    <xf numFmtId="0" fontId="98" fillId="0" borderId="19" xfId="120" applyNumberFormat="1" applyFont="1" applyBorder="1" applyAlignment="1">
      <alignment horizontal="center" vertical="center" wrapText="1"/>
      <protection/>
    </xf>
    <xf numFmtId="0" fontId="97" fillId="49" borderId="19" xfId="117" applyNumberFormat="1" applyFont="1" applyFill="1" applyBorder="1" applyAlignment="1" applyProtection="1">
      <alignment horizontal="left" vertical="center"/>
      <protection locked="0"/>
    </xf>
    <xf numFmtId="3" fontId="97" fillId="49" borderId="19" xfId="113" applyNumberFormat="1" applyFont="1" applyFill="1" applyBorder="1" applyAlignment="1">
      <alignment horizontal="center" vertical="center"/>
      <protection/>
    </xf>
    <xf numFmtId="1" fontId="98" fillId="49" borderId="19" xfId="117" applyNumberFormat="1" applyFont="1" applyFill="1" applyBorder="1" applyProtection="1">
      <alignment/>
      <protection locked="0"/>
    </xf>
    <xf numFmtId="0" fontId="98" fillId="0" borderId="19" xfId="120" applyFont="1" applyBorder="1" applyAlignment="1">
      <alignment horizontal="center"/>
      <protection/>
    </xf>
    <xf numFmtId="1" fontId="98" fillId="49" borderId="19" xfId="113" applyNumberFormat="1" applyFont="1" applyFill="1" applyBorder="1" applyAlignment="1">
      <alignment horizontal="center" vertical="center"/>
      <protection/>
    </xf>
    <xf numFmtId="3" fontId="98" fillId="49" borderId="19" xfId="113" applyNumberFormat="1" applyFont="1" applyFill="1" applyBorder="1" applyAlignment="1">
      <alignment horizontal="center" vertical="center"/>
      <protection/>
    </xf>
    <xf numFmtId="1" fontId="98" fillId="49" borderId="19" xfId="117" applyNumberFormat="1" applyFont="1" applyFill="1" applyBorder="1" applyAlignment="1" applyProtection="1">
      <alignment vertical="center"/>
      <protection locked="0"/>
    </xf>
    <xf numFmtId="1" fontId="29" fillId="0" borderId="34" xfId="122" applyNumberFormat="1" applyFont="1" applyFill="1" applyBorder="1" applyAlignment="1">
      <alignment horizontal="center" vertical="center" wrapText="1"/>
      <protection/>
    </xf>
    <xf numFmtId="3" fontId="25" fillId="0" borderId="34" xfId="122" applyNumberFormat="1" applyFont="1" applyFill="1" applyBorder="1" applyAlignment="1">
      <alignment horizontal="center" vertical="center"/>
      <protection/>
    </xf>
    <xf numFmtId="1" fontId="4" fillId="49" borderId="19" xfId="115" applyNumberFormat="1" applyFont="1" applyFill="1" applyBorder="1" applyAlignment="1">
      <alignment horizontal="center" vertical="center" wrapText="1"/>
      <protection/>
    </xf>
    <xf numFmtId="1" fontId="4" fillId="49" borderId="19" xfId="116" applyNumberFormat="1" applyFont="1" applyFill="1" applyBorder="1" applyAlignment="1">
      <alignment horizontal="center" vertical="center" wrapText="1"/>
      <protection/>
    </xf>
    <xf numFmtId="1" fontId="4" fillId="49" borderId="40" xfId="115" applyNumberFormat="1" applyFont="1" applyFill="1" applyBorder="1" applyAlignment="1">
      <alignment horizontal="center" vertical="center" wrapText="1"/>
      <protection/>
    </xf>
    <xf numFmtId="173" fontId="13" fillId="49" borderId="40" xfId="115" applyNumberFormat="1" applyFont="1" applyFill="1" applyBorder="1" applyAlignment="1">
      <alignment horizontal="center" vertical="center"/>
      <protection/>
    </xf>
    <xf numFmtId="1" fontId="13" fillId="49" borderId="40" xfId="115" applyNumberFormat="1" applyFont="1" applyFill="1" applyBorder="1" applyAlignment="1">
      <alignment horizontal="center" vertical="center"/>
      <protection/>
    </xf>
    <xf numFmtId="1" fontId="4" fillId="49" borderId="40" xfId="116" applyNumberFormat="1" applyFont="1" applyFill="1" applyBorder="1" applyAlignment="1">
      <alignment horizontal="center" vertical="center" wrapText="1"/>
      <protection/>
    </xf>
    <xf numFmtId="3" fontId="4" fillId="49" borderId="19" xfId="115" applyNumberFormat="1" applyFont="1" applyFill="1" applyBorder="1" applyAlignment="1">
      <alignment horizontal="center" vertical="center" wrapText="1"/>
      <protection/>
    </xf>
    <xf numFmtId="3" fontId="15" fillId="0" borderId="19" xfId="117" applyNumberFormat="1" applyFont="1" applyFill="1" applyBorder="1" applyAlignment="1" applyProtection="1">
      <alignment horizontal="center" vertical="center"/>
      <protection locked="0"/>
    </xf>
    <xf numFmtId="173" fontId="15" fillId="0" borderId="19" xfId="117" applyNumberFormat="1" applyFont="1" applyFill="1" applyBorder="1" applyAlignment="1" applyProtection="1">
      <alignment horizontal="center" vertical="center"/>
      <protection locked="0"/>
    </xf>
    <xf numFmtId="1" fontId="13" fillId="0" borderId="19" xfId="117" applyNumberFormat="1" applyFont="1" applyFill="1" applyBorder="1" applyProtection="1">
      <alignment/>
      <protection locked="0"/>
    </xf>
    <xf numFmtId="3" fontId="18" fillId="0" borderId="19" xfId="0" applyNumberFormat="1" applyFont="1" applyFill="1" applyBorder="1" applyAlignment="1">
      <alignment horizontal="center" vertical="center"/>
    </xf>
    <xf numFmtId="173" fontId="17" fillId="0" borderId="19" xfId="117" applyNumberFormat="1" applyFont="1" applyFill="1" applyBorder="1" applyAlignment="1" applyProtection="1">
      <alignment horizontal="center" vertical="center" wrapText="1"/>
      <protection locked="0"/>
    </xf>
    <xf numFmtId="3" fontId="17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8" fillId="0" borderId="19" xfId="0" applyNumberFormat="1" applyFont="1" applyFill="1" applyBorder="1" applyAlignment="1">
      <alignment horizontal="center" vertical="center"/>
    </xf>
    <xf numFmtId="1" fontId="13" fillId="49" borderId="19" xfId="117" applyNumberFormat="1" applyFont="1" applyFill="1" applyBorder="1" applyProtection="1">
      <alignment/>
      <protection locked="0"/>
    </xf>
    <xf numFmtId="3" fontId="18" fillId="49" borderId="19" xfId="117" applyNumberFormat="1" applyFont="1" applyFill="1" applyBorder="1" applyAlignment="1" applyProtection="1">
      <alignment horizontal="center" vertical="center"/>
      <protection locked="0"/>
    </xf>
    <xf numFmtId="3" fontId="18" fillId="49" borderId="19" xfId="0" applyNumberFormat="1" applyFont="1" applyFill="1" applyBorder="1" applyAlignment="1">
      <alignment horizontal="center" vertical="center"/>
    </xf>
    <xf numFmtId="172" fontId="17" fillId="49" borderId="19" xfId="117" applyNumberFormat="1" applyFont="1" applyFill="1" applyBorder="1" applyAlignment="1" applyProtection="1">
      <alignment horizontal="center" vertical="center"/>
      <protection locked="0"/>
    </xf>
    <xf numFmtId="3" fontId="17" fillId="49" borderId="19" xfId="117" applyNumberFormat="1" applyFont="1" applyFill="1" applyBorder="1" applyAlignment="1" applyProtection="1">
      <alignment horizontal="center" vertical="center"/>
      <protection locked="0"/>
    </xf>
    <xf numFmtId="1" fontId="18" fillId="49" borderId="19" xfId="117" applyNumberFormat="1" applyFont="1" applyFill="1" applyBorder="1" applyAlignment="1" applyProtection="1">
      <alignment horizontal="center" vertical="center"/>
      <protection locked="0"/>
    </xf>
    <xf numFmtId="173" fontId="17" fillId="49" borderId="19" xfId="117" applyNumberFormat="1" applyFont="1" applyFill="1" applyBorder="1" applyAlignment="1" applyProtection="1">
      <alignment horizontal="center" vertical="center"/>
      <protection locked="0"/>
    </xf>
    <xf numFmtId="1" fontId="17" fillId="49" borderId="19" xfId="117" applyNumberFormat="1" applyFont="1" applyFill="1" applyBorder="1" applyAlignment="1" applyProtection="1">
      <alignment horizontal="center" vertical="center"/>
      <protection locked="0"/>
    </xf>
    <xf numFmtId="3" fontId="18" fillId="49" borderId="19" xfId="117" applyNumberFormat="1" applyFont="1" applyFill="1" applyBorder="1" applyAlignment="1" applyProtection="1">
      <alignment horizontal="center" vertical="center" wrapText="1"/>
      <protection locked="0"/>
    </xf>
    <xf numFmtId="173" fontId="17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7" fillId="49" borderId="19" xfId="117" applyNumberFormat="1" applyFont="1" applyFill="1" applyBorder="1" applyAlignment="1" applyProtection="1">
      <alignment horizontal="center" vertical="center" wrapText="1"/>
      <protection locked="0"/>
    </xf>
    <xf numFmtId="3" fontId="18" fillId="49" borderId="19" xfId="119" applyNumberFormat="1" applyFont="1" applyFill="1" applyBorder="1" applyAlignment="1">
      <alignment horizontal="center" vertical="center" wrapText="1"/>
      <protection/>
    </xf>
    <xf numFmtId="1" fontId="18" fillId="49" borderId="19" xfId="0" applyNumberFormat="1" applyFont="1" applyFill="1" applyBorder="1" applyAlignment="1">
      <alignment horizontal="center" vertical="center"/>
    </xf>
    <xf numFmtId="1" fontId="13" fillId="0" borderId="19" xfId="117" applyNumberFormat="1" applyFont="1" applyFill="1" applyBorder="1" applyAlignment="1" applyProtection="1">
      <alignment vertical="center"/>
      <protection locked="0"/>
    </xf>
    <xf numFmtId="3" fontId="16" fillId="0" borderId="19" xfId="117" applyNumberFormat="1" applyFont="1" applyFill="1" applyBorder="1" applyAlignment="1" applyProtection="1">
      <alignment horizontal="center" vertical="center"/>
      <protection locked="0"/>
    </xf>
    <xf numFmtId="0" fontId="6" fillId="49" borderId="19" xfId="115" applyFont="1" applyFill="1" applyBorder="1" applyAlignment="1">
      <alignment horizontal="center" vertical="top" wrapText="1"/>
      <protection/>
    </xf>
    <xf numFmtId="3" fontId="4" fillId="49" borderId="40" xfId="115" applyNumberFormat="1" applyFont="1" applyFill="1" applyBorder="1" applyAlignment="1">
      <alignment horizontal="center" vertical="center" wrapText="1"/>
      <protection/>
    </xf>
    <xf numFmtId="3" fontId="13" fillId="49" borderId="40" xfId="115" applyNumberFormat="1" applyFont="1" applyFill="1" applyBorder="1" applyAlignment="1">
      <alignment horizontal="center" vertical="center"/>
      <protection/>
    </xf>
    <xf numFmtId="1" fontId="96" fillId="49" borderId="19" xfId="115" applyNumberFormat="1" applyFont="1" applyFill="1" applyBorder="1" applyAlignment="1">
      <alignment horizontal="center" vertical="center" wrapText="1"/>
      <protection/>
    </xf>
    <xf numFmtId="0" fontId="6" fillId="49" borderId="19" xfId="115" applyFont="1" applyFill="1" applyBorder="1" applyAlignment="1">
      <alignment horizontal="center" vertical="center" wrapText="1"/>
      <protection/>
    </xf>
    <xf numFmtId="3" fontId="4" fillId="49" borderId="19" xfId="116" applyNumberFormat="1" applyFont="1" applyFill="1" applyBorder="1" applyAlignment="1">
      <alignment horizontal="center" vertical="center" wrapText="1"/>
      <protection/>
    </xf>
    <xf numFmtId="0" fontId="2" fillId="49" borderId="0" xfId="114" applyFont="1" applyFill="1" applyAlignment="1">
      <alignment horizontal="left" vertical="center"/>
      <protection/>
    </xf>
    <xf numFmtId="1" fontId="15" fillId="49" borderId="19" xfId="117" applyNumberFormat="1" applyFont="1" applyFill="1" applyBorder="1" applyAlignment="1" applyProtection="1">
      <alignment horizontal="center" vertical="center"/>
      <protection/>
    </xf>
    <xf numFmtId="173" fontId="97" fillId="49" borderId="19" xfId="113" applyNumberFormat="1" applyFont="1" applyFill="1" applyBorder="1" applyAlignment="1">
      <alignment horizontal="center" vertical="center"/>
      <protection/>
    </xf>
    <xf numFmtId="173" fontId="98" fillId="49" borderId="19" xfId="113" applyNumberFormat="1" applyFont="1" applyFill="1" applyBorder="1" applyAlignment="1">
      <alignment horizontal="center" vertical="center"/>
      <protection/>
    </xf>
    <xf numFmtId="173" fontId="25" fillId="0" borderId="34" xfId="122" applyNumberFormat="1" applyFont="1" applyFill="1" applyBorder="1" applyAlignment="1">
      <alignment horizontal="center" vertical="center" wrapText="1"/>
      <protection/>
    </xf>
    <xf numFmtId="172" fontId="25" fillId="0" borderId="34" xfId="122" applyNumberFormat="1" applyFont="1" applyFill="1" applyBorder="1" applyAlignment="1">
      <alignment horizontal="center" vertical="center"/>
      <protection/>
    </xf>
    <xf numFmtId="0" fontId="13" fillId="49" borderId="40" xfId="115" applyFont="1" applyFill="1" applyBorder="1" applyAlignment="1">
      <alignment horizontal="left" vertical="center" wrapText="1"/>
      <protection/>
    </xf>
    <xf numFmtId="1" fontId="96" fillId="49" borderId="40" xfId="115" applyNumberFormat="1" applyFont="1" applyFill="1" applyBorder="1" applyAlignment="1">
      <alignment horizontal="center" vertical="center" wrapText="1"/>
      <protection/>
    </xf>
    <xf numFmtId="173" fontId="13" fillId="49" borderId="19" xfId="115" applyNumberFormat="1" applyFont="1" applyFill="1" applyBorder="1" applyAlignment="1">
      <alignment horizontal="center" vertical="center"/>
      <protection/>
    </xf>
    <xf numFmtId="1" fontId="13" fillId="49" borderId="19" xfId="115" applyNumberFormat="1" applyFont="1" applyFill="1" applyBorder="1" applyAlignment="1">
      <alignment horizontal="center" vertical="center"/>
      <protection/>
    </xf>
    <xf numFmtId="172" fontId="4" fillId="49" borderId="40" xfId="115" applyNumberFormat="1" applyFont="1" applyFill="1" applyBorder="1" applyAlignment="1">
      <alignment horizontal="center" vertical="center" wrapText="1"/>
      <protection/>
    </xf>
    <xf numFmtId="0" fontId="13" fillId="49" borderId="19" xfId="115" applyFont="1" applyFill="1" applyBorder="1" applyAlignment="1">
      <alignment horizontal="center" vertical="center" wrapText="1"/>
      <protection/>
    </xf>
    <xf numFmtId="172" fontId="13" fillId="49" borderId="19" xfId="115" applyNumberFormat="1" applyFont="1" applyFill="1" applyBorder="1" applyAlignment="1">
      <alignment horizontal="center" vertical="center"/>
      <protection/>
    </xf>
    <xf numFmtId="49" fontId="13" fillId="49" borderId="19" xfId="115" applyNumberFormat="1" applyFont="1" applyFill="1" applyBorder="1" applyAlignment="1">
      <alignment horizontal="center" vertical="center"/>
      <protection/>
    </xf>
    <xf numFmtId="172" fontId="4" fillId="49" borderId="19" xfId="116" applyNumberFormat="1" applyFont="1" applyFill="1" applyBorder="1" applyAlignment="1">
      <alignment horizontal="center" vertical="center" wrapText="1"/>
      <protection/>
    </xf>
    <xf numFmtId="3" fontId="15" fillId="49" borderId="19" xfId="117" applyNumberFormat="1" applyFont="1" applyFill="1" applyBorder="1" applyAlignment="1" applyProtection="1">
      <alignment horizontal="center" vertical="center"/>
      <protection locked="0"/>
    </xf>
    <xf numFmtId="172" fontId="15" fillId="49" borderId="19" xfId="117" applyNumberFormat="1" applyFont="1" applyFill="1" applyBorder="1" applyAlignment="1" applyProtection="1">
      <alignment horizontal="center" vertical="center"/>
      <protection locked="0"/>
    </xf>
    <xf numFmtId="1" fontId="15" fillId="49" borderId="19" xfId="117" applyNumberFormat="1" applyFont="1" applyFill="1" applyBorder="1" applyAlignment="1" applyProtection="1">
      <alignment horizontal="left" vertical="center"/>
      <protection locked="0"/>
    </xf>
    <xf numFmtId="173" fontId="15" fillId="49" borderId="19" xfId="117" applyNumberFormat="1" applyFont="1" applyFill="1" applyBorder="1" applyAlignment="1" applyProtection="1">
      <alignment horizontal="center" vertical="center"/>
      <protection locked="0"/>
    </xf>
    <xf numFmtId="3" fontId="15" fillId="49" borderId="19" xfId="117" applyNumberFormat="1" applyFont="1" applyFill="1" applyBorder="1" applyAlignment="1" applyProtection="1">
      <alignment horizontal="center" vertical="center" wrapText="1"/>
      <protection locked="0"/>
    </xf>
    <xf numFmtId="173" fontId="15" fillId="49" borderId="19" xfId="117" applyNumberFormat="1" applyFont="1" applyFill="1" applyBorder="1" applyAlignment="1" applyProtection="1">
      <alignment horizontal="center" vertical="center" wrapText="1"/>
      <protection locked="0"/>
    </xf>
    <xf numFmtId="1" fontId="14" fillId="49" borderId="0" xfId="117" applyNumberFormat="1" applyFont="1" applyFill="1" applyAlignment="1" applyProtection="1">
      <alignment vertical="center"/>
      <protection locked="0"/>
    </xf>
    <xf numFmtId="0" fontId="0" fillId="0" borderId="0" xfId="0" applyAlignment="1">
      <alignment/>
    </xf>
    <xf numFmtId="1" fontId="57" fillId="0" borderId="0" xfId="117" applyNumberFormat="1" applyFont="1" applyFill="1" applyBorder="1" applyProtection="1">
      <alignment/>
      <protection locked="0"/>
    </xf>
    <xf numFmtId="3" fontId="16" fillId="49" borderId="19" xfId="117" applyNumberFormat="1" applyFont="1" applyFill="1" applyBorder="1" applyAlignment="1" applyProtection="1">
      <alignment horizontal="center" vertical="center"/>
      <protection locked="0"/>
    </xf>
    <xf numFmtId="0" fontId="99" fillId="0" borderId="0" xfId="122" applyFont="1" applyFill="1">
      <alignment/>
      <protection/>
    </xf>
    <xf numFmtId="0" fontId="100" fillId="0" borderId="0" xfId="122" applyFont="1" applyFill="1">
      <alignment/>
      <protection/>
    </xf>
    <xf numFmtId="0" fontId="100" fillId="0" borderId="0" xfId="122" applyFont="1" applyFill="1" applyAlignment="1">
      <alignment vertical="center"/>
      <protection/>
    </xf>
    <xf numFmtId="173" fontId="4" fillId="49" borderId="40" xfId="116" applyNumberFormat="1" applyFont="1" applyFill="1" applyBorder="1" applyAlignment="1">
      <alignment horizontal="center" vertical="center" wrapText="1"/>
      <protection/>
    </xf>
    <xf numFmtId="173" fontId="96" fillId="49" borderId="40" xfId="115" applyNumberFormat="1" applyFont="1" applyFill="1" applyBorder="1" applyAlignment="1">
      <alignment horizontal="center" vertical="center" wrapText="1"/>
      <protection/>
    </xf>
    <xf numFmtId="0" fontId="6" fillId="49" borderId="19" xfId="115" applyFont="1" applyFill="1" applyBorder="1" applyAlignment="1">
      <alignment horizontal="center" vertical="center"/>
      <protection/>
    </xf>
    <xf numFmtId="0" fontId="59" fillId="0" borderId="0" xfId="122" applyFont="1" applyFill="1">
      <alignment/>
      <protection/>
    </xf>
    <xf numFmtId="0" fontId="35" fillId="0" borderId="41" xfId="121" applyFont="1" applyFill="1" applyBorder="1" applyAlignment="1">
      <alignment horizontal="center" wrapText="1"/>
      <protection/>
    </xf>
    <xf numFmtId="0" fontId="22" fillId="0" borderId="42" xfId="113" applyFont="1" applyFill="1" applyBorder="1" applyAlignment="1">
      <alignment horizontal="center" vertical="center" wrapText="1"/>
      <protection/>
    </xf>
    <xf numFmtId="0" fontId="22" fillId="0" borderId="43" xfId="113" applyFont="1" applyFill="1" applyBorder="1" applyAlignment="1">
      <alignment horizontal="center" vertical="center" wrapText="1"/>
      <protection/>
    </xf>
    <xf numFmtId="0" fontId="21" fillId="0" borderId="0" xfId="113" applyFont="1" applyAlignment="1">
      <alignment horizontal="center" vertical="center" wrapText="1"/>
      <protection/>
    </xf>
    <xf numFmtId="0" fontId="49" fillId="0" borderId="0" xfId="120" applyFont="1" applyFill="1" applyAlignment="1">
      <alignment horizontal="center" vertical="top" wrapText="1"/>
      <protection/>
    </xf>
    <xf numFmtId="0" fontId="97" fillId="0" borderId="19" xfId="120" applyFont="1" applyFill="1" applyBorder="1" applyAlignment="1">
      <alignment horizontal="center" vertical="top" wrapText="1"/>
      <protection/>
    </xf>
    <xf numFmtId="0" fontId="97" fillId="0" borderId="19" xfId="120" applyFont="1" applyBorder="1" applyAlignment="1">
      <alignment horizontal="center" vertical="center" wrapText="1"/>
      <protection/>
    </xf>
    <xf numFmtId="0" fontId="21" fillId="0" borderId="0" xfId="122" applyFont="1" applyFill="1" applyAlignment="1">
      <alignment horizontal="center" wrapText="1"/>
      <protection/>
    </xf>
    <xf numFmtId="0" fontId="23" fillId="0" borderId="0" xfId="122" applyFont="1" applyFill="1" applyAlignment="1">
      <alignment horizontal="center"/>
      <protection/>
    </xf>
    <xf numFmtId="0" fontId="24" fillId="0" borderId="44" xfId="122" applyFont="1" applyFill="1" applyBorder="1" applyAlignment="1">
      <alignment horizontal="center"/>
      <protection/>
    </xf>
    <xf numFmtId="0" fontId="24" fillId="0" borderId="45" xfId="122" applyFont="1" applyFill="1" applyBorder="1" applyAlignment="1">
      <alignment horizontal="center"/>
      <protection/>
    </xf>
    <xf numFmtId="0" fontId="101" fillId="0" borderId="19" xfId="120" applyFont="1" applyBorder="1" applyAlignment="1">
      <alignment horizontal="center" vertical="center" wrapText="1"/>
      <protection/>
    </xf>
    <xf numFmtId="14" fontId="25" fillId="0" borderId="46" xfId="104" applyNumberFormat="1" applyFont="1" applyBorder="1" applyAlignment="1">
      <alignment horizontal="center" vertical="center" wrapText="1"/>
      <protection/>
    </xf>
    <xf numFmtId="14" fontId="25" fillId="0" borderId="47" xfId="104" applyNumberFormat="1" applyFont="1" applyBorder="1" applyAlignment="1">
      <alignment horizontal="center" vertical="center" wrapText="1"/>
      <protection/>
    </xf>
    <xf numFmtId="0" fontId="56" fillId="0" borderId="0" xfId="122" applyFont="1" applyFill="1" applyAlignment="1">
      <alignment horizontal="center" wrapText="1"/>
      <protection/>
    </xf>
    <xf numFmtId="0" fontId="23" fillId="0" borderId="0" xfId="122" applyFont="1" applyFill="1" applyAlignment="1">
      <alignment horizontal="center" wrapText="1"/>
      <protection/>
    </xf>
    <xf numFmtId="0" fontId="24" fillId="0" borderId="48" xfId="122" applyFont="1" applyFill="1" applyBorder="1" applyAlignment="1">
      <alignment horizontal="center"/>
      <protection/>
    </xf>
    <xf numFmtId="0" fontId="24" fillId="0" borderId="35" xfId="122" applyFont="1" applyFill="1" applyBorder="1" applyAlignment="1">
      <alignment horizontal="center"/>
      <protection/>
    </xf>
    <xf numFmtId="0" fontId="21" fillId="0" borderId="46" xfId="122" applyFont="1" applyFill="1" applyBorder="1" applyAlignment="1">
      <alignment horizontal="center" vertical="center" wrapText="1"/>
      <protection/>
    </xf>
    <xf numFmtId="0" fontId="21" fillId="0" borderId="47" xfId="122" applyFont="1" applyFill="1" applyBorder="1" applyAlignment="1">
      <alignment horizontal="center" vertical="center" wrapText="1"/>
      <protection/>
    </xf>
    <xf numFmtId="0" fontId="13" fillId="49" borderId="49" xfId="115" applyFont="1" applyFill="1" applyBorder="1" applyAlignment="1">
      <alignment horizontal="center" vertical="center"/>
      <protection/>
    </xf>
    <xf numFmtId="0" fontId="13" fillId="49" borderId="50" xfId="115" applyFont="1" applyFill="1" applyBorder="1" applyAlignment="1">
      <alignment horizontal="center" vertical="center"/>
      <protection/>
    </xf>
    <xf numFmtId="0" fontId="10" fillId="49" borderId="51" xfId="114" applyFont="1" applyFill="1" applyBorder="1" applyAlignment="1">
      <alignment horizontal="left" vertical="center" wrapText="1"/>
      <protection/>
    </xf>
    <xf numFmtId="173" fontId="13" fillId="49" borderId="38" xfId="115" applyNumberFormat="1" applyFont="1" applyFill="1" applyBorder="1" applyAlignment="1">
      <alignment horizontal="center" vertical="center"/>
      <protection/>
    </xf>
    <xf numFmtId="173" fontId="13" fillId="49" borderId="52" xfId="115" applyNumberFormat="1" applyFont="1" applyFill="1" applyBorder="1" applyAlignment="1">
      <alignment horizontal="center" vertical="center"/>
      <protection/>
    </xf>
    <xf numFmtId="0" fontId="33" fillId="49" borderId="51" xfId="115" applyFont="1" applyFill="1" applyBorder="1" applyAlignment="1">
      <alignment horizontal="center" vertical="center" wrapText="1"/>
      <protection/>
    </xf>
    <xf numFmtId="0" fontId="33" fillId="49" borderId="18" xfId="115" applyFont="1" applyFill="1" applyBorder="1" applyAlignment="1">
      <alignment horizontal="center" vertical="center" wrapText="1"/>
      <protection/>
    </xf>
    <xf numFmtId="0" fontId="4" fillId="49" borderId="19" xfId="115" applyFont="1" applyFill="1" applyBorder="1" applyAlignment="1">
      <alignment horizontal="center" vertical="center" wrapText="1"/>
      <protection/>
    </xf>
    <xf numFmtId="165" fontId="4" fillId="49" borderId="19" xfId="115" applyNumberFormat="1" applyFont="1" applyFill="1" applyBorder="1" applyAlignment="1">
      <alignment horizontal="center" vertical="center" wrapText="1"/>
      <protection/>
    </xf>
    <xf numFmtId="0" fontId="6" fillId="49" borderId="38" xfId="115" applyFont="1" applyFill="1" applyBorder="1" applyAlignment="1">
      <alignment horizontal="center" vertical="center"/>
      <protection/>
    </xf>
    <xf numFmtId="0" fontId="6" fillId="49" borderId="52" xfId="115" applyFont="1" applyFill="1" applyBorder="1" applyAlignment="1">
      <alignment horizontal="center" vertical="center"/>
      <protection/>
    </xf>
    <xf numFmtId="0" fontId="32" fillId="49" borderId="0" xfId="116" applyFont="1" applyFill="1" applyAlignment="1">
      <alignment horizontal="center"/>
      <protection/>
    </xf>
    <xf numFmtId="0" fontId="32" fillId="49" borderId="18" xfId="115" applyFont="1" applyFill="1" applyBorder="1" applyAlignment="1">
      <alignment horizontal="center" vertical="top" wrapText="1"/>
      <protection/>
    </xf>
    <xf numFmtId="0" fontId="6" fillId="49" borderId="19" xfId="115" applyFont="1" applyFill="1" applyBorder="1" applyAlignment="1">
      <alignment horizontal="center" vertical="center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1" fontId="15" fillId="0" borderId="53" xfId="117" applyNumberFormat="1" applyFont="1" applyFill="1" applyBorder="1" applyAlignment="1" applyProtection="1">
      <alignment horizontal="center" vertical="center" wrapText="1"/>
      <protection/>
    </xf>
    <xf numFmtId="1" fontId="15" fillId="0" borderId="40" xfId="117" applyNumberFormat="1" applyFont="1" applyFill="1" applyBorder="1" applyAlignment="1" applyProtection="1">
      <alignment horizontal="center" vertical="center" wrapText="1"/>
      <protection/>
    </xf>
    <xf numFmtId="1" fontId="13" fillId="0" borderId="54" xfId="117" applyNumberFormat="1" applyFont="1" applyFill="1" applyBorder="1" applyAlignment="1" applyProtection="1">
      <alignment horizontal="center" vertical="center" wrapText="1"/>
      <protection/>
    </xf>
    <xf numFmtId="1" fontId="13" fillId="0" borderId="51" xfId="117" applyNumberFormat="1" applyFont="1" applyFill="1" applyBorder="1" applyAlignment="1" applyProtection="1">
      <alignment horizontal="center" vertical="center" wrapText="1"/>
      <protection/>
    </xf>
    <xf numFmtId="1" fontId="13" fillId="0" borderId="55" xfId="117" applyNumberFormat="1" applyFont="1" applyFill="1" applyBorder="1" applyAlignment="1" applyProtection="1">
      <alignment horizontal="center" vertical="center" wrapText="1"/>
      <protection/>
    </xf>
    <xf numFmtId="1" fontId="13" fillId="0" borderId="0" xfId="117" applyNumberFormat="1" applyFont="1" applyFill="1" applyBorder="1" applyAlignment="1" applyProtection="1">
      <alignment horizontal="center" vertical="center" wrapText="1"/>
      <protection/>
    </xf>
    <xf numFmtId="1" fontId="13" fillId="0" borderId="49" xfId="117" applyNumberFormat="1" applyFont="1" applyFill="1" applyBorder="1" applyAlignment="1" applyProtection="1">
      <alignment horizontal="center" vertical="center" wrapText="1"/>
      <protection/>
    </xf>
    <xf numFmtId="1" fontId="13" fillId="0" borderId="18" xfId="117" applyNumberFormat="1" applyFont="1" applyFill="1" applyBorder="1" applyAlignment="1" applyProtection="1">
      <alignment horizontal="center" vertical="center" wrapText="1"/>
      <protection/>
    </xf>
    <xf numFmtId="1" fontId="3" fillId="0" borderId="18" xfId="117" applyNumberFormat="1" applyFont="1" applyFill="1" applyBorder="1" applyAlignment="1" applyProtection="1">
      <alignment horizontal="center"/>
      <protection locked="0"/>
    </xf>
    <xf numFmtId="1" fontId="16" fillId="0" borderId="19" xfId="117" applyNumberFormat="1" applyFont="1" applyFill="1" applyBorder="1" applyAlignment="1" applyProtection="1">
      <alignment horizontal="center" vertical="center" wrapText="1"/>
      <protection/>
    </xf>
    <xf numFmtId="1" fontId="16" fillId="0" borderId="54" xfId="117" applyNumberFormat="1" applyFont="1" applyFill="1" applyBorder="1" applyAlignment="1" applyProtection="1">
      <alignment horizontal="center" vertical="center" wrapText="1"/>
      <protection/>
    </xf>
    <xf numFmtId="1" fontId="16" fillId="0" borderId="56" xfId="117" applyNumberFormat="1" applyFont="1" applyFill="1" applyBorder="1" applyAlignment="1" applyProtection="1">
      <alignment horizontal="center" vertical="center" wrapText="1"/>
      <protection/>
    </xf>
    <xf numFmtId="1" fontId="16" fillId="0" borderId="38" xfId="117" applyNumberFormat="1" applyFont="1" applyFill="1" applyBorder="1" applyAlignment="1" applyProtection="1">
      <alignment horizontal="center" vertical="center" wrapText="1"/>
      <protection/>
    </xf>
    <xf numFmtId="1" fontId="16" fillId="0" borderId="52" xfId="117" applyNumberFormat="1" applyFont="1" applyFill="1" applyBorder="1" applyAlignment="1" applyProtection="1">
      <alignment horizontal="center" vertical="center" wrapText="1"/>
      <protection/>
    </xf>
    <xf numFmtId="1" fontId="13" fillId="0" borderId="56" xfId="117" applyNumberFormat="1" applyFont="1" applyFill="1" applyBorder="1" applyAlignment="1" applyProtection="1">
      <alignment horizontal="center" vertical="center" wrapText="1"/>
      <protection/>
    </xf>
    <xf numFmtId="1" fontId="13" fillId="0" borderId="57" xfId="117" applyNumberFormat="1" applyFont="1" applyFill="1" applyBorder="1" applyAlignment="1" applyProtection="1">
      <alignment horizontal="center" vertical="center" wrapText="1"/>
      <protection/>
    </xf>
    <xf numFmtId="1" fontId="13" fillId="0" borderId="50" xfId="117" applyNumberFormat="1" applyFont="1" applyFill="1" applyBorder="1" applyAlignment="1" applyProtection="1">
      <alignment horizontal="center" vertical="center" wrapText="1"/>
      <protection/>
    </xf>
    <xf numFmtId="1" fontId="13" fillId="0" borderId="19" xfId="117" applyNumberFormat="1" applyFont="1" applyFill="1" applyBorder="1" applyAlignment="1" applyProtection="1">
      <alignment horizontal="center" vertical="center" wrapText="1"/>
      <protection/>
    </xf>
    <xf numFmtId="1" fontId="13" fillId="0" borderId="38" xfId="117" applyNumberFormat="1" applyFont="1" applyFill="1" applyBorder="1" applyAlignment="1" applyProtection="1">
      <alignment horizontal="center" vertical="center" wrapText="1"/>
      <protection/>
    </xf>
    <xf numFmtId="1" fontId="13" fillId="0" borderId="58" xfId="117" applyNumberFormat="1" applyFont="1" applyFill="1" applyBorder="1" applyAlignment="1" applyProtection="1">
      <alignment horizontal="center" vertical="center" wrapText="1"/>
      <protection/>
    </xf>
    <xf numFmtId="1" fontId="13" fillId="0" borderId="52" xfId="117" applyNumberFormat="1" applyFont="1" applyFill="1" applyBorder="1" applyAlignment="1" applyProtection="1">
      <alignment horizontal="center" vertical="center" wrapText="1"/>
      <protection/>
    </xf>
    <xf numFmtId="1" fontId="13" fillId="0" borderId="19" xfId="117" applyNumberFormat="1" applyFont="1" applyFill="1" applyBorder="1" applyAlignment="1" applyProtection="1">
      <alignment horizontal="center" vertical="center" wrapText="1"/>
      <protection locked="0"/>
    </xf>
    <xf numFmtId="1" fontId="12" fillId="0" borderId="19" xfId="117" applyNumberFormat="1" applyFont="1" applyFill="1" applyBorder="1" applyAlignment="1" applyProtection="1">
      <alignment horizontal="center" vertical="center" wrapText="1"/>
      <protection/>
    </xf>
    <xf numFmtId="1" fontId="3" fillId="0" borderId="0" xfId="117" applyNumberFormat="1" applyFont="1" applyFill="1" applyAlignment="1" applyProtection="1">
      <alignment horizontal="center"/>
      <protection locked="0"/>
    </xf>
    <xf numFmtId="1" fontId="2" fillId="0" borderId="53" xfId="117" applyNumberFormat="1" applyFont="1" applyFill="1" applyBorder="1" applyAlignment="1" applyProtection="1">
      <alignment horizontal="center"/>
      <protection/>
    </xf>
    <xf numFmtId="1" fontId="2" fillId="0" borderId="59" xfId="117" applyNumberFormat="1" applyFont="1" applyFill="1" applyBorder="1" applyAlignment="1" applyProtection="1">
      <alignment horizontal="center"/>
      <protection/>
    </xf>
    <xf numFmtId="1" fontId="2" fillId="0" borderId="40" xfId="117" applyNumberFormat="1" applyFont="1" applyFill="1" applyBorder="1" applyAlignment="1" applyProtection="1">
      <alignment horizontal="center"/>
      <protection/>
    </xf>
    <xf numFmtId="1" fontId="13" fillId="0" borderId="53" xfId="117" applyNumberFormat="1" applyFont="1" applyFill="1" applyBorder="1" applyAlignment="1" applyProtection="1">
      <alignment horizontal="center" vertical="center" wrapText="1"/>
      <protection/>
    </xf>
    <xf numFmtId="1" fontId="55" fillId="0" borderId="19" xfId="117" applyNumberFormat="1" applyFont="1" applyFill="1" applyBorder="1" applyAlignment="1" applyProtection="1">
      <alignment horizontal="center" vertical="center" wrapText="1"/>
      <protection/>
    </xf>
    <xf numFmtId="1" fontId="14" fillId="0" borderId="54" xfId="117" applyNumberFormat="1" applyFont="1" applyFill="1" applyBorder="1" applyAlignment="1" applyProtection="1">
      <alignment horizontal="center" vertical="center" wrapText="1"/>
      <protection/>
    </xf>
    <xf numFmtId="1" fontId="14" fillId="0" borderId="51" xfId="117" applyNumberFormat="1" applyFont="1" applyFill="1" applyBorder="1" applyAlignment="1" applyProtection="1">
      <alignment horizontal="center" vertical="center" wrapText="1"/>
      <protection/>
    </xf>
    <xf numFmtId="1" fontId="14" fillId="0" borderId="56" xfId="117" applyNumberFormat="1" applyFont="1" applyFill="1" applyBorder="1" applyAlignment="1" applyProtection="1">
      <alignment horizontal="center" vertical="center" wrapText="1"/>
      <protection/>
    </xf>
    <xf numFmtId="1" fontId="14" fillId="0" borderId="55" xfId="117" applyNumberFormat="1" applyFont="1" applyFill="1" applyBorder="1" applyAlignment="1" applyProtection="1">
      <alignment horizontal="center" vertical="center" wrapText="1"/>
      <protection/>
    </xf>
    <xf numFmtId="1" fontId="14" fillId="0" borderId="0" xfId="117" applyNumberFormat="1" applyFont="1" applyFill="1" applyBorder="1" applyAlignment="1" applyProtection="1">
      <alignment horizontal="center" vertical="center" wrapText="1"/>
      <protection/>
    </xf>
    <xf numFmtId="1" fontId="14" fillId="0" borderId="57" xfId="117" applyNumberFormat="1" applyFont="1" applyFill="1" applyBorder="1" applyAlignment="1" applyProtection="1">
      <alignment horizontal="center" vertical="center" wrapText="1"/>
      <protection/>
    </xf>
    <xf numFmtId="1" fontId="14" fillId="0" borderId="49" xfId="117" applyNumberFormat="1" applyFont="1" applyFill="1" applyBorder="1" applyAlignment="1" applyProtection="1">
      <alignment horizontal="center" vertical="center" wrapText="1"/>
      <protection/>
    </xf>
    <xf numFmtId="1" fontId="14" fillId="0" borderId="18" xfId="117" applyNumberFormat="1" applyFont="1" applyFill="1" applyBorder="1" applyAlignment="1" applyProtection="1">
      <alignment horizontal="center" vertical="center" wrapText="1"/>
      <protection/>
    </xf>
    <xf numFmtId="1" fontId="14" fillId="0" borderId="50" xfId="117" applyNumberFormat="1" applyFont="1" applyFill="1" applyBorder="1" applyAlignment="1" applyProtection="1">
      <alignment horizontal="center" vertical="center" wrapText="1"/>
      <protection/>
    </xf>
    <xf numFmtId="1" fontId="15" fillId="0" borderId="19" xfId="117" applyNumberFormat="1" applyFont="1" applyFill="1" applyBorder="1" applyAlignment="1" applyProtection="1">
      <alignment horizontal="center" vertical="center" wrapText="1"/>
      <protection/>
    </xf>
    <xf numFmtId="3" fontId="17" fillId="0" borderId="19" xfId="117" applyNumberFormat="1" applyFont="1" applyFill="1" applyBorder="1" applyAlignment="1" applyProtection="1">
      <alignment horizontal="center" vertical="center"/>
      <protection locked="0"/>
    </xf>
    <xf numFmtId="172" fontId="17" fillId="0" borderId="19" xfId="117" applyNumberFormat="1" applyFont="1" applyFill="1" applyBorder="1" applyAlignment="1" applyProtection="1">
      <alignment horizontal="center" vertical="center"/>
      <protection locked="0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Звичайний 2 3" xfId="104"/>
    <cellStyle name="Звичайний 3 2 3" xfId="105"/>
    <cellStyle name="Итог" xfId="106"/>
    <cellStyle name="Контрольная ячейка" xfId="107"/>
    <cellStyle name="Название" xfId="108"/>
    <cellStyle name="Нейтральный" xfId="109"/>
    <cellStyle name="Обычный 2" xfId="110"/>
    <cellStyle name="Обычный 2 2" xfId="111"/>
    <cellStyle name="Обычный 3" xfId="112"/>
    <cellStyle name="Обычный 4" xfId="113"/>
    <cellStyle name="Обычный 5 2" xfId="114"/>
    <cellStyle name="Обычный 5 3" xfId="115"/>
    <cellStyle name="Обычный 6 3" xfId="116"/>
    <cellStyle name="Обычный_06" xfId="117"/>
    <cellStyle name="Обычный_09_Професійний склад" xfId="118"/>
    <cellStyle name="Обычный_12 Зинкевич" xfId="119"/>
    <cellStyle name="Обычный_27.08.2013" xfId="120"/>
    <cellStyle name="Обычный_TБЛ-12~1" xfId="121"/>
    <cellStyle name="Обычный_Форма7Н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1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0.28125" defaultRowHeight="15"/>
  <cols>
    <col min="1" max="1" width="38.140625" style="40" customWidth="1"/>
    <col min="2" max="2" width="15.00390625" style="44" customWidth="1"/>
    <col min="3" max="3" width="14.28125" style="44" customWidth="1"/>
    <col min="4" max="214" width="7.8515625" style="40" customWidth="1"/>
    <col min="215" max="215" width="39.28125" style="40" customWidth="1"/>
    <col min="216" max="16384" width="10.28125" style="40" customWidth="1"/>
  </cols>
  <sheetData>
    <row r="1" spans="1:3" s="45" customFormat="1" ht="20.25" customHeight="1">
      <c r="A1" s="43"/>
      <c r="B1" s="43"/>
      <c r="C1" s="44"/>
    </row>
    <row r="2" spans="1:3" s="47" customFormat="1" ht="12" customHeight="1">
      <c r="A2" s="46"/>
      <c r="B2" s="46"/>
      <c r="C2" s="44"/>
    </row>
    <row r="3" spans="1:3" ht="63" customHeight="1">
      <c r="A3" s="191" t="s">
        <v>125</v>
      </c>
      <c r="B3" s="191"/>
      <c r="C3" s="191"/>
    </row>
    <row r="4" spans="1:3" ht="33.75" customHeight="1" thickBot="1">
      <c r="A4" s="188" t="s">
        <v>61</v>
      </c>
      <c r="B4" s="188"/>
      <c r="C4" s="188"/>
    </row>
    <row r="5" spans="1:3" ht="16.5" customHeight="1" thickTop="1">
      <c r="A5" s="41"/>
      <c r="B5" s="189" t="s">
        <v>49</v>
      </c>
      <c r="C5" s="190"/>
    </row>
    <row r="6" spans="1:3" ht="22.5" customHeight="1" thickBot="1">
      <c r="A6" s="42"/>
      <c r="B6" s="65" t="s">
        <v>120</v>
      </c>
      <c r="C6" s="66" t="s">
        <v>121</v>
      </c>
    </row>
    <row r="7" spans="1:3" ht="46.5" customHeight="1" thickTop="1">
      <c r="A7" s="59" t="s">
        <v>52</v>
      </c>
      <c r="B7" s="48">
        <v>418.8</v>
      </c>
      <c r="C7" s="49">
        <v>420.5</v>
      </c>
    </row>
    <row r="8" spans="1:3" ht="42" customHeight="1">
      <c r="A8" s="60" t="s">
        <v>51</v>
      </c>
      <c r="B8" s="50">
        <v>55.9</v>
      </c>
      <c r="C8" s="51">
        <v>56.1</v>
      </c>
    </row>
    <row r="9" spans="1:3" ht="30" customHeight="1">
      <c r="A9" s="61" t="s">
        <v>53</v>
      </c>
      <c r="B9" s="52">
        <v>365.8</v>
      </c>
      <c r="C9" s="53">
        <v>369.3</v>
      </c>
    </row>
    <row r="10" spans="1:3" ht="31.5" customHeight="1">
      <c r="A10" s="62" t="s">
        <v>50</v>
      </c>
      <c r="B10" s="54">
        <v>48.8</v>
      </c>
      <c r="C10" s="55">
        <v>49.3</v>
      </c>
    </row>
    <row r="11" spans="1:3" ht="56.25">
      <c r="A11" s="63" t="s">
        <v>60</v>
      </c>
      <c r="B11" s="56">
        <v>53</v>
      </c>
      <c r="C11" s="57">
        <v>51.2</v>
      </c>
    </row>
    <row r="12" spans="1:3" ht="35.25" customHeight="1">
      <c r="A12" s="64" t="s">
        <v>54</v>
      </c>
      <c r="B12" s="50">
        <v>12.7</v>
      </c>
      <c r="C12" s="58">
        <v>12.2</v>
      </c>
    </row>
  </sheetData>
  <sheetProtection/>
  <mergeCells count="3">
    <mergeCell ref="A4:C4"/>
    <mergeCell ref="B5:C5"/>
    <mergeCell ref="A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6"/>
  <sheetViews>
    <sheetView view="pageBreakPreview" zoomScale="55" zoomScaleNormal="85" zoomScaleSheetLayoutView="5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F18" sqref="F18"/>
    </sheetView>
  </sheetViews>
  <sheetFormatPr defaultColWidth="9.140625" defaultRowHeight="15"/>
  <cols>
    <col min="1" max="1" width="1.28515625" style="80" hidden="1" customWidth="1"/>
    <col min="2" max="2" width="51.140625" style="80" customWidth="1"/>
    <col min="3" max="4" width="17.8515625" style="80" customWidth="1"/>
    <col min="5" max="5" width="17.57421875" style="80" customWidth="1"/>
    <col min="6" max="6" width="16.7109375" style="80" customWidth="1"/>
    <col min="7" max="7" width="9.140625" style="80" customWidth="1"/>
    <col min="8" max="10" width="0" style="80" hidden="1" customWidth="1"/>
    <col min="11" max="16384" width="9.140625" style="80" customWidth="1"/>
  </cols>
  <sheetData>
    <row r="1" s="67" customFormat="1" ht="10.5" customHeight="1">
      <c r="F1" s="68"/>
    </row>
    <row r="2" spans="1:6" s="69" customFormat="1" ht="62.25" customHeight="1">
      <c r="A2" s="192" t="s">
        <v>55</v>
      </c>
      <c r="B2" s="192"/>
      <c r="C2" s="192"/>
      <c r="D2" s="192"/>
      <c r="E2" s="192"/>
      <c r="F2" s="192"/>
    </row>
    <row r="3" spans="1:6" s="69" customFormat="1" ht="20.25" customHeight="1">
      <c r="A3" s="70"/>
      <c r="B3" s="70"/>
      <c r="C3" s="70"/>
      <c r="D3" s="70"/>
      <c r="E3" s="70"/>
      <c r="F3" s="70"/>
    </row>
    <row r="4" spans="1:6" s="69" customFormat="1" ht="16.5" customHeight="1">
      <c r="A4" s="70"/>
      <c r="B4" s="70"/>
      <c r="C4" s="70"/>
      <c r="D4" s="70"/>
      <c r="E4" s="70"/>
      <c r="F4" s="71" t="s">
        <v>56</v>
      </c>
    </row>
    <row r="5" spans="1:6" s="69" customFormat="1" ht="24.75" customHeight="1">
      <c r="A5" s="70"/>
      <c r="B5" s="193"/>
      <c r="C5" s="194" t="s">
        <v>126</v>
      </c>
      <c r="D5" s="194" t="s">
        <v>127</v>
      </c>
      <c r="E5" s="194" t="s">
        <v>57</v>
      </c>
      <c r="F5" s="194"/>
    </row>
    <row r="6" spans="1:6" s="69" customFormat="1" ht="47.25" customHeight="1">
      <c r="A6" s="72"/>
      <c r="B6" s="193"/>
      <c r="C6" s="194"/>
      <c r="D6" s="194"/>
      <c r="E6" s="107" t="s">
        <v>2</v>
      </c>
      <c r="F6" s="108" t="s">
        <v>58</v>
      </c>
    </row>
    <row r="7" spans="2:6" s="73" customFormat="1" ht="19.5" customHeight="1">
      <c r="B7" s="109" t="s">
        <v>17</v>
      </c>
      <c r="C7" s="110">
        <v>1</v>
      </c>
      <c r="D7" s="111">
        <v>2</v>
      </c>
      <c r="E7" s="110">
        <v>3</v>
      </c>
      <c r="F7" s="111">
        <v>4</v>
      </c>
    </row>
    <row r="8" spans="1:10" s="74" customFormat="1" ht="27.75" customHeight="1">
      <c r="A8" s="100"/>
      <c r="B8" s="112" t="s">
        <v>64</v>
      </c>
      <c r="C8" s="113">
        <f>SUM(C9:C26)</f>
        <v>2262</v>
      </c>
      <c r="D8" s="113">
        <f>SUM(D9:D26)</f>
        <v>3002</v>
      </c>
      <c r="E8" s="158">
        <f>ROUND(D8/C8*100,1)</f>
        <v>132.7</v>
      </c>
      <c r="F8" s="113">
        <f aca="true" t="shared" si="0" ref="F8:F26">D8-C8</f>
        <v>740</v>
      </c>
      <c r="I8" s="75"/>
      <c r="J8" s="75"/>
    </row>
    <row r="9" spans="1:10" s="76" customFormat="1" ht="23.25" customHeight="1">
      <c r="A9" s="80"/>
      <c r="B9" s="114" t="s">
        <v>65</v>
      </c>
      <c r="C9" s="115">
        <v>5</v>
      </c>
      <c r="D9" s="115">
        <v>77</v>
      </c>
      <c r="E9" s="159">
        <f>ROUND(D9/C9*100,1)</f>
        <v>1540</v>
      </c>
      <c r="F9" s="117">
        <f t="shared" si="0"/>
        <v>72</v>
      </c>
      <c r="H9" s="77">
        <f>ROUND(D9/$D$8*100,1)</f>
        <v>2.6</v>
      </c>
      <c r="I9" s="78">
        <f>ROUND(C9/1000,1)</f>
        <v>0</v>
      </c>
      <c r="J9" s="78">
        <f>ROUND(D9/1000,1)</f>
        <v>0.1</v>
      </c>
    </row>
    <row r="10" spans="1:10" s="76" customFormat="1" ht="23.25" customHeight="1">
      <c r="A10" s="80"/>
      <c r="B10" s="114" t="s">
        <v>66</v>
      </c>
      <c r="C10" s="115">
        <v>0</v>
      </c>
      <c r="D10" s="115">
        <v>33</v>
      </c>
      <c r="E10" s="116">
        <v>0</v>
      </c>
      <c r="F10" s="117">
        <f t="shared" si="0"/>
        <v>33</v>
      </c>
      <c r="H10" s="77">
        <f aca="true" t="shared" si="1" ref="H10:H26">ROUND(D10/$D$8*100,1)</f>
        <v>1.1</v>
      </c>
      <c r="I10" s="78">
        <f aca="true" t="shared" si="2" ref="I10:J26">ROUND(C10/1000,1)</f>
        <v>0</v>
      </c>
      <c r="J10" s="78">
        <f t="shared" si="2"/>
        <v>0</v>
      </c>
    </row>
    <row r="11" spans="1:10" s="76" customFormat="1" ht="23.25" customHeight="1">
      <c r="A11" s="80"/>
      <c r="B11" s="114" t="s">
        <v>67</v>
      </c>
      <c r="C11" s="115">
        <v>48</v>
      </c>
      <c r="D11" s="115">
        <v>107</v>
      </c>
      <c r="E11" s="159">
        <f>ROUND(D11/C11*100,1)</f>
        <v>222.9</v>
      </c>
      <c r="F11" s="117">
        <f t="shared" si="0"/>
        <v>59</v>
      </c>
      <c r="H11" s="79">
        <f t="shared" si="1"/>
        <v>3.6</v>
      </c>
      <c r="I11" s="78">
        <f t="shared" si="2"/>
        <v>0</v>
      </c>
      <c r="J11" s="78">
        <f t="shared" si="2"/>
        <v>0.1</v>
      </c>
    </row>
    <row r="12" spans="1:10" s="76" customFormat="1" ht="23.25" customHeight="1">
      <c r="A12" s="80"/>
      <c r="B12" s="114" t="s">
        <v>68</v>
      </c>
      <c r="C12" s="115">
        <v>50</v>
      </c>
      <c r="D12" s="115">
        <v>22</v>
      </c>
      <c r="E12" s="159">
        <f aca="true" t="shared" si="3" ref="E12:E26">ROUND(D12/C12*100,1)</f>
        <v>44</v>
      </c>
      <c r="F12" s="117">
        <f t="shared" si="0"/>
        <v>-28</v>
      </c>
      <c r="H12" s="77">
        <f t="shared" si="1"/>
        <v>0.7</v>
      </c>
      <c r="I12" s="78">
        <f t="shared" si="2"/>
        <v>0.1</v>
      </c>
      <c r="J12" s="78">
        <f t="shared" si="2"/>
        <v>0</v>
      </c>
    </row>
    <row r="13" spans="1:10" s="76" customFormat="1" ht="23.25" customHeight="1">
      <c r="A13" s="80"/>
      <c r="B13" s="114" t="s">
        <v>69</v>
      </c>
      <c r="C13" s="115">
        <v>0</v>
      </c>
      <c r="D13" s="115">
        <v>0</v>
      </c>
      <c r="E13" s="116">
        <v>0</v>
      </c>
      <c r="F13" s="117">
        <f t="shared" si="0"/>
        <v>0</v>
      </c>
      <c r="H13" s="79">
        <f t="shared" si="1"/>
        <v>0</v>
      </c>
      <c r="I13" s="78">
        <f t="shared" si="2"/>
        <v>0</v>
      </c>
      <c r="J13" s="78">
        <f t="shared" si="2"/>
        <v>0</v>
      </c>
    </row>
    <row r="14" spans="1:10" s="76" customFormat="1" ht="23.25" customHeight="1">
      <c r="A14" s="80"/>
      <c r="B14" s="114" t="s">
        <v>70</v>
      </c>
      <c r="C14" s="115">
        <v>109</v>
      </c>
      <c r="D14" s="115">
        <v>21</v>
      </c>
      <c r="E14" s="159">
        <f t="shared" si="3"/>
        <v>19.3</v>
      </c>
      <c r="F14" s="117">
        <f t="shared" si="0"/>
        <v>-88</v>
      </c>
      <c r="H14" s="77">
        <f t="shared" si="1"/>
        <v>0.7</v>
      </c>
      <c r="I14" s="78">
        <f t="shared" si="2"/>
        <v>0.1</v>
      </c>
      <c r="J14" s="78">
        <f t="shared" si="2"/>
        <v>0</v>
      </c>
    </row>
    <row r="15" spans="1:10" s="76" customFormat="1" ht="23.25" customHeight="1">
      <c r="A15" s="80"/>
      <c r="B15" s="114" t="s">
        <v>71</v>
      </c>
      <c r="C15" s="115">
        <v>51</v>
      </c>
      <c r="D15" s="115">
        <v>159</v>
      </c>
      <c r="E15" s="159">
        <f t="shared" si="3"/>
        <v>311.8</v>
      </c>
      <c r="F15" s="117">
        <f t="shared" si="0"/>
        <v>108</v>
      </c>
      <c r="H15" s="77">
        <f t="shared" si="1"/>
        <v>5.3</v>
      </c>
      <c r="I15" s="78">
        <f t="shared" si="2"/>
        <v>0.1</v>
      </c>
      <c r="J15" s="78">
        <f t="shared" si="2"/>
        <v>0.2</v>
      </c>
    </row>
    <row r="16" spans="1:10" s="76" customFormat="1" ht="23.25" customHeight="1">
      <c r="A16" s="80"/>
      <c r="B16" s="114" t="s">
        <v>90</v>
      </c>
      <c r="C16" s="115">
        <v>41</v>
      </c>
      <c r="D16" s="115">
        <v>406</v>
      </c>
      <c r="E16" s="159">
        <f t="shared" si="3"/>
        <v>990.2</v>
      </c>
      <c r="F16" s="117">
        <f t="shared" si="0"/>
        <v>365</v>
      </c>
      <c r="H16" s="77">
        <f t="shared" si="1"/>
        <v>13.5</v>
      </c>
      <c r="I16" s="78">
        <f t="shared" si="2"/>
        <v>0</v>
      </c>
      <c r="J16" s="78">
        <f t="shared" si="2"/>
        <v>0.4</v>
      </c>
    </row>
    <row r="17" spans="1:10" s="76" customFormat="1" ht="23.25" customHeight="1">
      <c r="A17" s="80"/>
      <c r="B17" s="118" t="s">
        <v>91</v>
      </c>
      <c r="C17" s="115">
        <v>60</v>
      </c>
      <c r="D17" s="115">
        <v>0</v>
      </c>
      <c r="E17" s="116">
        <f t="shared" si="3"/>
        <v>0</v>
      </c>
      <c r="F17" s="117">
        <f t="shared" si="0"/>
        <v>-60</v>
      </c>
      <c r="H17" s="77">
        <f t="shared" si="1"/>
        <v>0</v>
      </c>
      <c r="I17" s="78">
        <f t="shared" si="2"/>
        <v>0.1</v>
      </c>
      <c r="J17" s="78">
        <f t="shared" si="2"/>
        <v>0</v>
      </c>
    </row>
    <row r="18" spans="1:10" s="76" customFormat="1" ht="23.25" customHeight="1">
      <c r="A18" s="80"/>
      <c r="B18" s="114" t="s">
        <v>72</v>
      </c>
      <c r="C18" s="115">
        <v>0</v>
      </c>
      <c r="D18" s="115">
        <v>0</v>
      </c>
      <c r="E18" s="116">
        <v>0</v>
      </c>
      <c r="F18" s="117">
        <f t="shared" si="0"/>
        <v>0</v>
      </c>
      <c r="H18" s="77">
        <f t="shared" si="1"/>
        <v>0</v>
      </c>
      <c r="I18" s="78">
        <f t="shared" si="2"/>
        <v>0</v>
      </c>
      <c r="J18" s="78">
        <f t="shared" si="2"/>
        <v>0</v>
      </c>
    </row>
    <row r="19" spans="1:10" s="76" customFormat="1" ht="23.25" customHeight="1">
      <c r="A19" s="80"/>
      <c r="B19" s="114" t="s">
        <v>73</v>
      </c>
      <c r="C19" s="115">
        <v>33</v>
      </c>
      <c r="D19" s="115">
        <v>72</v>
      </c>
      <c r="E19" s="159">
        <f t="shared" si="3"/>
        <v>218.2</v>
      </c>
      <c r="F19" s="117">
        <f t="shared" si="0"/>
        <v>39</v>
      </c>
      <c r="H19" s="77">
        <f t="shared" si="1"/>
        <v>2.4</v>
      </c>
      <c r="I19" s="78">
        <f t="shared" si="2"/>
        <v>0</v>
      </c>
      <c r="J19" s="78">
        <f t="shared" si="2"/>
        <v>0.1</v>
      </c>
    </row>
    <row r="20" spans="1:10" s="76" customFormat="1" ht="23.25" customHeight="1">
      <c r="A20" s="80"/>
      <c r="B20" s="114" t="s">
        <v>92</v>
      </c>
      <c r="C20" s="115">
        <v>29</v>
      </c>
      <c r="D20" s="115">
        <v>366</v>
      </c>
      <c r="E20" s="159">
        <f t="shared" si="3"/>
        <v>1262.1</v>
      </c>
      <c r="F20" s="117">
        <f t="shared" si="0"/>
        <v>337</v>
      </c>
      <c r="H20" s="79">
        <f t="shared" si="1"/>
        <v>12.2</v>
      </c>
      <c r="I20" s="78">
        <f t="shared" si="2"/>
        <v>0</v>
      </c>
      <c r="J20" s="78">
        <f t="shared" si="2"/>
        <v>0.4</v>
      </c>
    </row>
    <row r="21" spans="1:10" s="76" customFormat="1" ht="23.25" customHeight="1">
      <c r="A21" s="80"/>
      <c r="B21" s="114" t="s">
        <v>93</v>
      </c>
      <c r="C21" s="115">
        <v>55</v>
      </c>
      <c r="D21" s="115">
        <v>17</v>
      </c>
      <c r="E21" s="159">
        <f t="shared" si="3"/>
        <v>30.9</v>
      </c>
      <c r="F21" s="117">
        <f t="shared" si="0"/>
        <v>-38</v>
      </c>
      <c r="H21" s="79">
        <f t="shared" si="1"/>
        <v>0.6</v>
      </c>
      <c r="I21" s="78">
        <f t="shared" si="2"/>
        <v>0.1</v>
      </c>
      <c r="J21" s="78">
        <f t="shared" si="2"/>
        <v>0</v>
      </c>
    </row>
    <row r="22" spans="1:10" s="76" customFormat="1" ht="23.25" customHeight="1">
      <c r="A22" s="80"/>
      <c r="B22" s="114" t="s">
        <v>74</v>
      </c>
      <c r="C22" s="115">
        <v>0</v>
      </c>
      <c r="D22" s="115">
        <v>17</v>
      </c>
      <c r="E22" s="116">
        <v>0</v>
      </c>
      <c r="F22" s="117">
        <f t="shared" si="0"/>
        <v>17</v>
      </c>
      <c r="H22" s="79">
        <f t="shared" si="1"/>
        <v>0.6</v>
      </c>
      <c r="I22" s="78">
        <f t="shared" si="2"/>
        <v>0</v>
      </c>
      <c r="J22" s="78">
        <f t="shared" si="2"/>
        <v>0</v>
      </c>
    </row>
    <row r="23" spans="1:10" s="76" customFormat="1" ht="23.25" customHeight="1">
      <c r="A23" s="80"/>
      <c r="B23" s="114" t="s">
        <v>94</v>
      </c>
      <c r="C23" s="115">
        <v>120</v>
      </c>
      <c r="D23" s="115">
        <v>235</v>
      </c>
      <c r="E23" s="159">
        <f t="shared" si="3"/>
        <v>195.8</v>
      </c>
      <c r="F23" s="117">
        <f t="shared" si="0"/>
        <v>115</v>
      </c>
      <c r="H23" s="77">
        <f t="shared" si="1"/>
        <v>7.8</v>
      </c>
      <c r="I23" s="78">
        <f t="shared" si="2"/>
        <v>0.1</v>
      </c>
      <c r="J23" s="78">
        <f t="shared" si="2"/>
        <v>0.2</v>
      </c>
    </row>
    <row r="24" spans="1:10" s="76" customFormat="1" ht="23.25" customHeight="1">
      <c r="A24" s="80"/>
      <c r="B24" s="114" t="s">
        <v>62</v>
      </c>
      <c r="C24" s="115">
        <v>806</v>
      </c>
      <c r="D24" s="115">
        <v>377</v>
      </c>
      <c r="E24" s="159">
        <f t="shared" si="3"/>
        <v>46.8</v>
      </c>
      <c r="F24" s="117">
        <f t="shared" si="0"/>
        <v>-429</v>
      </c>
      <c r="H24" s="77">
        <f t="shared" si="1"/>
        <v>12.6</v>
      </c>
      <c r="I24" s="78">
        <f t="shared" si="2"/>
        <v>0.8</v>
      </c>
      <c r="J24" s="78">
        <f t="shared" si="2"/>
        <v>0.4</v>
      </c>
    </row>
    <row r="25" spans="1:10" s="76" customFormat="1" ht="23.25" customHeight="1">
      <c r="A25" s="80"/>
      <c r="B25" s="114" t="s">
        <v>63</v>
      </c>
      <c r="C25" s="115">
        <v>585</v>
      </c>
      <c r="D25" s="115">
        <v>470</v>
      </c>
      <c r="E25" s="159">
        <f t="shared" si="3"/>
        <v>80.3</v>
      </c>
      <c r="F25" s="117">
        <f t="shared" si="0"/>
        <v>-115</v>
      </c>
      <c r="H25" s="77">
        <f t="shared" si="1"/>
        <v>15.7</v>
      </c>
      <c r="I25" s="78">
        <f t="shared" si="2"/>
        <v>0.6</v>
      </c>
      <c r="J25" s="78">
        <f t="shared" si="2"/>
        <v>0.5</v>
      </c>
    </row>
    <row r="26" spans="1:10" s="76" customFormat="1" ht="23.25" customHeight="1">
      <c r="A26" s="80"/>
      <c r="B26" s="114" t="s">
        <v>75</v>
      </c>
      <c r="C26" s="115">
        <v>270</v>
      </c>
      <c r="D26" s="115">
        <v>623</v>
      </c>
      <c r="E26" s="159">
        <f t="shared" si="3"/>
        <v>230.7</v>
      </c>
      <c r="F26" s="117">
        <f t="shared" si="0"/>
        <v>353</v>
      </c>
      <c r="H26" s="77">
        <f t="shared" si="1"/>
        <v>20.8</v>
      </c>
      <c r="I26" s="78">
        <f t="shared" si="2"/>
        <v>0.3</v>
      </c>
      <c r="J26" s="78">
        <f t="shared" si="2"/>
        <v>0.6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6"/>
  <sheetViews>
    <sheetView view="pageBreakPreview" zoomScale="62" zoomScaleNormal="75" zoomScaleSheetLayoutView="62" zoomScalePageLayoutView="0" workbookViewId="0" topLeftCell="A1">
      <selection activeCell="A4" sqref="A4:A5"/>
    </sheetView>
  </sheetViews>
  <sheetFormatPr defaultColWidth="8.8515625" defaultRowHeight="15"/>
  <cols>
    <col min="1" max="1" width="51.57421875" style="33" customWidth="1"/>
    <col min="2" max="3" width="16.57421875" style="33" customWidth="1"/>
    <col min="4" max="4" width="14.28125" style="33" customWidth="1"/>
    <col min="5" max="5" width="15.28125" style="33" customWidth="1"/>
    <col min="6" max="16384" width="8.8515625" style="33" customWidth="1"/>
  </cols>
  <sheetData>
    <row r="1" spans="1:5" s="29" customFormat="1" ht="29.25" customHeight="1">
      <c r="A1" s="195" t="s">
        <v>88</v>
      </c>
      <c r="B1" s="195"/>
      <c r="C1" s="195"/>
      <c r="D1" s="195"/>
      <c r="E1" s="195"/>
    </row>
    <row r="2" spans="1:5" s="29" customFormat="1" ht="21.75" customHeight="1">
      <c r="A2" s="196" t="s">
        <v>18</v>
      </c>
      <c r="B2" s="196"/>
      <c r="C2" s="196"/>
      <c r="D2" s="196"/>
      <c r="E2" s="196"/>
    </row>
    <row r="3" spans="1:5" s="31" customFormat="1" ht="12" customHeight="1" thickBot="1">
      <c r="A3" s="30"/>
      <c r="B3" s="30"/>
      <c r="C3" s="30"/>
      <c r="D3" s="30"/>
      <c r="E3" s="30"/>
    </row>
    <row r="4" spans="1:5" s="31" customFormat="1" ht="21" customHeight="1">
      <c r="A4" s="197"/>
      <c r="B4" s="199" t="s">
        <v>126</v>
      </c>
      <c r="C4" s="199" t="s">
        <v>127</v>
      </c>
      <c r="D4" s="200" t="s">
        <v>57</v>
      </c>
      <c r="E4" s="201"/>
    </row>
    <row r="5" spans="1:5" s="31" customFormat="1" ht="73.5" customHeight="1">
      <c r="A5" s="198"/>
      <c r="B5" s="199"/>
      <c r="C5" s="199"/>
      <c r="D5" s="82" t="s">
        <v>59</v>
      </c>
      <c r="E5" s="90" t="s">
        <v>2</v>
      </c>
    </row>
    <row r="6" spans="1:5" s="32" customFormat="1" ht="34.5" customHeight="1">
      <c r="A6" s="91" t="s">
        <v>19</v>
      </c>
      <c r="B6" s="92">
        <f>SUM(B7:B25)</f>
        <v>2262</v>
      </c>
      <c r="C6" s="93">
        <f>SUM(C7:C25)</f>
        <v>3002</v>
      </c>
      <c r="D6" s="94">
        <f aca="true" t="shared" si="0" ref="D6:D25">C6-B6</f>
        <v>740</v>
      </c>
      <c r="E6" s="160">
        <f>ROUND(C6/B6*100,1)</f>
        <v>132.7</v>
      </c>
    </row>
    <row r="7" spans="1:5" ht="39.75" customHeight="1">
      <c r="A7" s="95" t="s">
        <v>20</v>
      </c>
      <c r="B7" s="96">
        <v>34</v>
      </c>
      <c r="C7" s="96">
        <v>106</v>
      </c>
      <c r="D7" s="97">
        <f t="shared" si="0"/>
        <v>72</v>
      </c>
      <c r="E7" s="119">
        <f>ROUND(C7/B7*100,1)</f>
        <v>311.8</v>
      </c>
    </row>
    <row r="8" spans="1:5" ht="44.25" customHeight="1">
      <c r="A8" s="95" t="s">
        <v>21</v>
      </c>
      <c r="B8" s="96">
        <v>0</v>
      </c>
      <c r="C8" s="96">
        <v>212</v>
      </c>
      <c r="D8" s="97">
        <f t="shared" si="0"/>
        <v>212</v>
      </c>
      <c r="E8" s="119">
        <v>0</v>
      </c>
    </row>
    <row r="9" spans="1:5" s="34" customFormat="1" ht="27" customHeight="1">
      <c r="A9" s="95" t="s">
        <v>22</v>
      </c>
      <c r="B9" s="96">
        <v>167</v>
      </c>
      <c r="C9" s="96">
        <v>7</v>
      </c>
      <c r="D9" s="97">
        <f t="shared" si="0"/>
        <v>-160</v>
      </c>
      <c r="E9" s="119">
        <f>ROUND(C9/B9*100,1)</f>
        <v>4.2</v>
      </c>
    </row>
    <row r="10" spans="1:5" ht="43.5" customHeight="1">
      <c r="A10" s="95" t="s">
        <v>23</v>
      </c>
      <c r="B10" s="96">
        <v>33</v>
      </c>
      <c r="C10" s="96">
        <v>0</v>
      </c>
      <c r="D10" s="97">
        <f t="shared" si="0"/>
        <v>-33</v>
      </c>
      <c r="E10" s="119">
        <f aca="true" t="shared" si="1" ref="E10:E25">ROUND(C10/B10*100,1)</f>
        <v>0</v>
      </c>
    </row>
    <row r="11" spans="1:5" ht="42" customHeight="1">
      <c r="A11" s="95" t="s">
        <v>24</v>
      </c>
      <c r="B11" s="96">
        <v>81</v>
      </c>
      <c r="C11" s="96">
        <v>0</v>
      </c>
      <c r="D11" s="97">
        <f t="shared" si="0"/>
        <v>-81</v>
      </c>
      <c r="E11" s="119">
        <v>0</v>
      </c>
    </row>
    <row r="12" spans="1:5" ht="24" customHeight="1">
      <c r="A12" s="95" t="s">
        <v>25</v>
      </c>
      <c r="B12" s="96">
        <v>3</v>
      </c>
      <c r="C12" s="96">
        <v>8</v>
      </c>
      <c r="D12" s="97">
        <f t="shared" si="0"/>
        <v>5</v>
      </c>
      <c r="E12" s="119">
        <f t="shared" si="1"/>
        <v>266.7</v>
      </c>
    </row>
    <row r="13" spans="1:5" ht="54.75" customHeight="1">
      <c r="A13" s="95" t="s">
        <v>26</v>
      </c>
      <c r="B13" s="96">
        <v>7</v>
      </c>
      <c r="C13" s="96">
        <v>2</v>
      </c>
      <c r="D13" s="97">
        <f t="shared" si="0"/>
        <v>-5</v>
      </c>
      <c r="E13" s="119">
        <f>ROUND(C13/B13*100,1)</f>
        <v>28.6</v>
      </c>
    </row>
    <row r="14" spans="1:5" ht="41.25" customHeight="1">
      <c r="A14" s="95" t="s">
        <v>27</v>
      </c>
      <c r="B14" s="96">
        <v>3</v>
      </c>
      <c r="C14" s="96">
        <v>34</v>
      </c>
      <c r="D14" s="97">
        <f t="shared" si="0"/>
        <v>31</v>
      </c>
      <c r="E14" s="119">
        <f t="shared" si="1"/>
        <v>1133.3</v>
      </c>
    </row>
    <row r="15" spans="1:5" ht="42" customHeight="1">
      <c r="A15" s="95" t="s">
        <v>28</v>
      </c>
      <c r="B15" s="96">
        <v>0</v>
      </c>
      <c r="C15" s="96">
        <v>0</v>
      </c>
      <c r="D15" s="97">
        <f t="shared" si="0"/>
        <v>0</v>
      </c>
      <c r="E15" s="119">
        <v>0</v>
      </c>
    </row>
    <row r="16" spans="1:5" ht="23.25" customHeight="1">
      <c r="A16" s="95" t="s">
        <v>29</v>
      </c>
      <c r="B16" s="96">
        <v>0</v>
      </c>
      <c r="C16" s="96">
        <v>86</v>
      </c>
      <c r="D16" s="97">
        <f t="shared" si="0"/>
        <v>86</v>
      </c>
      <c r="E16" s="119">
        <v>0</v>
      </c>
    </row>
    <row r="17" spans="1:5" ht="22.5" customHeight="1">
      <c r="A17" s="95" t="s">
        <v>30</v>
      </c>
      <c r="B17" s="96">
        <v>1</v>
      </c>
      <c r="C17" s="96">
        <v>0</v>
      </c>
      <c r="D17" s="97">
        <f t="shared" si="0"/>
        <v>-1</v>
      </c>
      <c r="E17" s="119">
        <f t="shared" si="1"/>
        <v>0</v>
      </c>
    </row>
    <row r="18" spans="1:5" ht="22.5" customHeight="1">
      <c r="A18" s="95" t="s">
        <v>31</v>
      </c>
      <c r="B18" s="96">
        <v>45</v>
      </c>
      <c r="C18" s="96">
        <v>145</v>
      </c>
      <c r="D18" s="97">
        <f t="shared" si="0"/>
        <v>100</v>
      </c>
      <c r="E18" s="119">
        <f t="shared" si="1"/>
        <v>322.2</v>
      </c>
    </row>
    <row r="19" spans="1:5" ht="38.25" customHeight="1">
      <c r="A19" s="95" t="s">
        <v>32</v>
      </c>
      <c r="B19" s="96">
        <v>0</v>
      </c>
      <c r="C19" s="96">
        <v>0</v>
      </c>
      <c r="D19" s="97">
        <f t="shared" si="0"/>
        <v>0</v>
      </c>
      <c r="E19" s="119">
        <v>0</v>
      </c>
    </row>
    <row r="20" spans="1:5" ht="35.25" customHeight="1">
      <c r="A20" s="95" t="s">
        <v>33</v>
      </c>
      <c r="B20" s="96">
        <v>19</v>
      </c>
      <c r="C20" s="96">
        <v>1</v>
      </c>
      <c r="D20" s="97">
        <f t="shared" si="0"/>
        <v>-18</v>
      </c>
      <c r="E20" s="119">
        <f t="shared" si="1"/>
        <v>5.3</v>
      </c>
    </row>
    <row r="21" spans="1:5" ht="41.25" customHeight="1">
      <c r="A21" s="95" t="s">
        <v>34</v>
      </c>
      <c r="B21" s="96">
        <v>1002</v>
      </c>
      <c r="C21" s="96">
        <v>1400</v>
      </c>
      <c r="D21" s="97">
        <f t="shared" si="0"/>
        <v>398</v>
      </c>
      <c r="E21" s="119">
        <f t="shared" si="1"/>
        <v>139.7</v>
      </c>
    </row>
    <row r="22" spans="1:5" ht="19.5" customHeight="1">
      <c r="A22" s="95" t="s">
        <v>35</v>
      </c>
      <c r="B22" s="96">
        <v>429</v>
      </c>
      <c r="C22" s="96">
        <v>130</v>
      </c>
      <c r="D22" s="97">
        <f t="shared" si="0"/>
        <v>-299</v>
      </c>
      <c r="E22" s="119">
        <f t="shared" si="1"/>
        <v>30.3</v>
      </c>
    </row>
    <row r="23" spans="1:5" ht="39" customHeight="1">
      <c r="A23" s="95" t="s">
        <v>36</v>
      </c>
      <c r="B23" s="96">
        <v>363</v>
      </c>
      <c r="C23" s="96">
        <v>862</v>
      </c>
      <c r="D23" s="97">
        <f t="shared" si="0"/>
        <v>499</v>
      </c>
      <c r="E23" s="119">
        <f>ROUND(C23/B23*100,1)</f>
        <v>237.5</v>
      </c>
    </row>
    <row r="24" spans="1:5" ht="38.25" customHeight="1">
      <c r="A24" s="95" t="s">
        <v>37</v>
      </c>
      <c r="B24" s="96">
        <v>72</v>
      </c>
      <c r="C24" s="96">
        <v>0</v>
      </c>
      <c r="D24" s="97">
        <f t="shared" si="0"/>
        <v>-72</v>
      </c>
      <c r="E24" s="119">
        <v>0</v>
      </c>
    </row>
    <row r="25" spans="1:5" ht="22.5" customHeight="1" thickBot="1">
      <c r="A25" s="98" t="s">
        <v>38</v>
      </c>
      <c r="B25" s="96">
        <v>3</v>
      </c>
      <c r="C25" s="96">
        <v>9</v>
      </c>
      <c r="D25" s="99">
        <f t="shared" si="0"/>
        <v>6</v>
      </c>
      <c r="E25" s="119">
        <f t="shared" si="1"/>
        <v>300</v>
      </c>
    </row>
    <row r="26" spans="1:5" ht="12.75">
      <c r="A26" s="35"/>
      <c r="B26" s="35"/>
      <c r="C26" s="35"/>
      <c r="D26" s="35"/>
      <c r="E26" s="3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7"/>
  <sheetViews>
    <sheetView view="pageBreakPreview" zoomScale="62" zoomScaleNormal="75" zoomScaleSheetLayoutView="62" zoomScalePageLayoutView="0" workbookViewId="0" topLeftCell="A1">
      <selection activeCell="A4" sqref="A4:A5"/>
    </sheetView>
  </sheetViews>
  <sheetFormatPr defaultColWidth="8.8515625" defaultRowHeight="15"/>
  <cols>
    <col min="1" max="1" width="52.8515625" style="33" customWidth="1"/>
    <col min="2" max="2" width="21.28125" style="33" customWidth="1"/>
    <col min="3" max="4" width="22.00390625" style="33" customWidth="1"/>
    <col min="5" max="5" width="21.57421875" style="33" customWidth="1"/>
    <col min="6" max="6" width="8.8515625" style="182" customWidth="1"/>
    <col min="7" max="16384" width="8.8515625" style="33" customWidth="1"/>
  </cols>
  <sheetData>
    <row r="1" spans="1:6" s="29" customFormat="1" ht="27.75" customHeight="1">
      <c r="A1" s="202" t="s">
        <v>89</v>
      </c>
      <c r="B1" s="202"/>
      <c r="C1" s="202"/>
      <c r="D1" s="202"/>
      <c r="E1" s="202"/>
      <c r="F1" s="181"/>
    </row>
    <row r="2" spans="1:6" s="29" customFormat="1" ht="20.25" customHeight="1">
      <c r="A2" s="203" t="s">
        <v>39</v>
      </c>
      <c r="B2" s="203"/>
      <c r="C2" s="203"/>
      <c r="D2" s="203"/>
      <c r="E2" s="203"/>
      <c r="F2" s="181"/>
    </row>
    <row r="3" spans="1:6" s="29" customFormat="1" ht="17.25" customHeight="1" thickBot="1">
      <c r="A3" s="81"/>
      <c r="B3" s="81"/>
      <c r="C3" s="81"/>
      <c r="D3" s="81"/>
      <c r="E3" s="81"/>
      <c r="F3" s="181"/>
    </row>
    <row r="4" spans="1:6" s="31" customFormat="1" ht="25.5" customHeight="1">
      <c r="A4" s="204"/>
      <c r="B4" s="199" t="s">
        <v>126</v>
      </c>
      <c r="C4" s="199" t="s">
        <v>127</v>
      </c>
      <c r="D4" s="206" t="s">
        <v>57</v>
      </c>
      <c r="E4" s="207"/>
      <c r="F4" s="182"/>
    </row>
    <row r="5" spans="1:6" s="31" customFormat="1" ht="37.5" customHeight="1">
      <c r="A5" s="205"/>
      <c r="B5" s="199"/>
      <c r="C5" s="199"/>
      <c r="D5" s="83" t="s">
        <v>59</v>
      </c>
      <c r="E5" s="84" t="s">
        <v>2</v>
      </c>
      <c r="F5" s="182"/>
    </row>
    <row r="6" spans="1:6" s="37" customFormat="1" ht="34.5" customHeight="1">
      <c r="A6" s="85" t="s">
        <v>19</v>
      </c>
      <c r="B6" s="36">
        <f>SUM(B7:B15)</f>
        <v>2262</v>
      </c>
      <c r="C6" s="36">
        <f>SUM(C7:C15)</f>
        <v>3002</v>
      </c>
      <c r="D6" s="36">
        <f aca="true" t="shared" si="0" ref="D6:D15">C6-B6</f>
        <v>740</v>
      </c>
      <c r="E6" s="161">
        <f>ROUND(C6/B6*100,1)</f>
        <v>132.7</v>
      </c>
      <c r="F6" s="183"/>
    </row>
    <row r="7" spans="1:5" ht="51" customHeight="1">
      <c r="A7" s="86" t="s">
        <v>40</v>
      </c>
      <c r="B7" s="38">
        <v>576</v>
      </c>
      <c r="C7" s="38">
        <v>613</v>
      </c>
      <c r="D7" s="39">
        <f t="shared" si="0"/>
        <v>37</v>
      </c>
      <c r="E7" s="161">
        <f aca="true" t="shared" si="1" ref="E7:E15">ROUND(C7/B7*100,1)</f>
        <v>106.4</v>
      </c>
    </row>
    <row r="8" spans="1:5" ht="35.25" customHeight="1">
      <c r="A8" s="86" t="s">
        <v>41</v>
      </c>
      <c r="B8" s="38">
        <v>657</v>
      </c>
      <c r="C8" s="38">
        <v>775</v>
      </c>
      <c r="D8" s="39">
        <f t="shared" si="0"/>
        <v>118</v>
      </c>
      <c r="E8" s="161">
        <f t="shared" si="1"/>
        <v>118</v>
      </c>
    </row>
    <row r="9" spans="1:6" s="34" customFormat="1" ht="25.5" customHeight="1">
      <c r="A9" s="86" t="s">
        <v>42</v>
      </c>
      <c r="B9" s="38">
        <v>312</v>
      </c>
      <c r="C9" s="38">
        <v>518</v>
      </c>
      <c r="D9" s="39">
        <f t="shared" si="0"/>
        <v>206</v>
      </c>
      <c r="E9" s="161">
        <f t="shared" si="1"/>
        <v>166</v>
      </c>
      <c r="F9" s="183"/>
    </row>
    <row r="10" spans="1:5" ht="36.75" customHeight="1">
      <c r="A10" s="86" t="s">
        <v>43</v>
      </c>
      <c r="B10" s="38">
        <v>40</v>
      </c>
      <c r="C10" s="38">
        <v>91</v>
      </c>
      <c r="D10" s="39">
        <f t="shared" si="0"/>
        <v>51</v>
      </c>
      <c r="E10" s="161">
        <f t="shared" si="1"/>
        <v>227.5</v>
      </c>
    </row>
    <row r="11" spans="1:5" ht="28.5" customHeight="1">
      <c r="A11" s="86" t="s">
        <v>44</v>
      </c>
      <c r="B11" s="38">
        <v>207</v>
      </c>
      <c r="C11" s="38">
        <v>501</v>
      </c>
      <c r="D11" s="39">
        <f t="shared" si="0"/>
        <v>294</v>
      </c>
      <c r="E11" s="161">
        <f t="shared" si="1"/>
        <v>242</v>
      </c>
    </row>
    <row r="12" spans="1:5" ht="59.25" customHeight="1">
      <c r="A12" s="86" t="s">
        <v>45</v>
      </c>
      <c r="B12" s="38">
        <v>6</v>
      </c>
      <c r="C12" s="38">
        <v>0</v>
      </c>
      <c r="D12" s="39">
        <f t="shared" si="0"/>
        <v>-6</v>
      </c>
      <c r="E12" s="120">
        <v>0</v>
      </c>
    </row>
    <row r="13" spans="1:5" ht="30.75" customHeight="1">
      <c r="A13" s="86" t="s">
        <v>46</v>
      </c>
      <c r="B13" s="38">
        <v>130</v>
      </c>
      <c r="C13" s="38">
        <v>145</v>
      </c>
      <c r="D13" s="39">
        <f t="shared" si="0"/>
        <v>15</v>
      </c>
      <c r="E13" s="161">
        <f t="shared" si="1"/>
        <v>111.5</v>
      </c>
    </row>
    <row r="14" spans="1:13" ht="75" customHeight="1">
      <c r="A14" s="86" t="s">
        <v>47</v>
      </c>
      <c r="B14" s="38">
        <v>149</v>
      </c>
      <c r="C14" s="38">
        <v>161</v>
      </c>
      <c r="D14" s="39">
        <f t="shared" si="0"/>
        <v>12</v>
      </c>
      <c r="E14" s="161">
        <f t="shared" si="1"/>
        <v>108.1</v>
      </c>
      <c r="M14" s="187"/>
    </row>
    <row r="15" spans="1:5" ht="33" customHeight="1" thickBot="1">
      <c r="A15" s="87" t="s">
        <v>48</v>
      </c>
      <c r="B15" s="88">
        <v>185</v>
      </c>
      <c r="C15" s="88">
        <v>198</v>
      </c>
      <c r="D15" s="89">
        <f t="shared" si="0"/>
        <v>13</v>
      </c>
      <c r="E15" s="161">
        <f t="shared" si="1"/>
        <v>107</v>
      </c>
    </row>
    <row r="16" spans="1:4" ht="20.25">
      <c r="A16" s="35"/>
      <c r="B16" s="35"/>
      <c r="C16" s="35"/>
      <c r="D16" s="35"/>
    </row>
    <row r="17" spans="1:4" ht="20.25">
      <c r="A17" s="35"/>
      <c r="B17" s="35"/>
      <c r="C17" s="35"/>
      <c r="D17" s="3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33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" sqref="A3:A4"/>
    </sheetView>
  </sheetViews>
  <sheetFormatPr defaultColWidth="9.140625" defaultRowHeight="15"/>
  <cols>
    <col min="1" max="1" width="52.421875" style="2" customWidth="1"/>
    <col min="2" max="2" width="13.7109375" style="2" customWidth="1"/>
    <col min="3" max="3" width="13.8515625" style="2" customWidth="1"/>
    <col min="4" max="4" width="9.28125" style="2" customWidth="1"/>
    <col min="5" max="5" width="16.00390625" style="2" customWidth="1"/>
    <col min="6" max="6" width="9.140625" style="1" customWidth="1"/>
    <col min="7" max="7" width="11.7109375" style="1" bestFit="1" customWidth="1"/>
    <col min="8" max="16384" width="9.140625" style="1" customWidth="1"/>
  </cols>
  <sheetData>
    <row r="1" spans="1:5" ht="26.25" customHeight="1">
      <c r="A1" s="219" t="s">
        <v>79</v>
      </c>
      <c r="B1" s="219"/>
      <c r="C1" s="219"/>
      <c r="D1" s="219"/>
      <c r="E1" s="219"/>
    </row>
    <row r="2" spans="1:5" ht="27" customHeight="1">
      <c r="A2" s="220" t="s">
        <v>128</v>
      </c>
      <c r="B2" s="220"/>
      <c r="C2" s="220"/>
      <c r="D2" s="220"/>
      <c r="E2" s="220"/>
    </row>
    <row r="3" spans="1:6" ht="18" customHeight="1">
      <c r="A3" s="215" t="s">
        <v>0</v>
      </c>
      <c r="B3" s="216">
        <v>2017</v>
      </c>
      <c r="C3" s="216">
        <v>2018</v>
      </c>
      <c r="D3" s="221" t="s">
        <v>1</v>
      </c>
      <c r="E3" s="221"/>
      <c r="F3" s="2"/>
    </row>
    <row r="4" spans="1:6" ht="50.25" customHeight="1">
      <c r="A4" s="215"/>
      <c r="B4" s="215"/>
      <c r="C4" s="215"/>
      <c r="D4" s="186" t="s">
        <v>2</v>
      </c>
      <c r="E4" s="150" t="s">
        <v>76</v>
      </c>
      <c r="F4" s="2"/>
    </row>
    <row r="5" spans="1:6" ht="21" customHeight="1">
      <c r="A5" s="102" t="s">
        <v>102</v>
      </c>
      <c r="B5" s="121">
        <v>26158</v>
      </c>
      <c r="C5" s="121">
        <v>23944</v>
      </c>
      <c r="D5" s="164">
        <f>ROUND(C5/B5*100,1)</f>
        <v>91.5</v>
      </c>
      <c r="E5" s="165">
        <f aca="true" t="shared" si="0" ref="E5:E21">C5-B5</f>
        <v>-2214</v>
      </c>
      <c r="F5" s="1" t="s">
        <v>3</v>
      </c>
    </row>
    <row r="6" spans="1:6" ht="15.75">
      <c r="A6" s="162" t="s">
        <v>96</v>
      </c>
      <c r="B6" s="123">
        <v>16958</v>
      </c>
      <c r="C6" s="123">
        <v>15765</v>
      </c>
      <c r="D6" s="164">
        <f>ROUND(C6/B6*100,1)</f>
        <v>93</v>
      </c>
      <c r="E6" s="125">
        <f t="shared" si="0"/>
        <v>-1193</v>
      </c>
      <c r="F6" s="1" t="s">
        <v>3</v>
      </c>
    </row>
    <row r="7" spans="1:7" ht="33" customHeight="1">
      <c r="A7" s="102" t="s">
        <v>103</v>
      </c>
      <c r="B7" s="121">
        <v>22147</v>
      </c>
      <c r="C7" s="122">
        <v>23754</v>
      </c>
      <c r="D7" s="164">
        <f>ROUND(C7/B7*100,1)</f>
        <v>107.3</v>
      </c>
      <c r="E7" s="165">
        <f t="shared" si="0"/>
        <v>1607</v>
      </c>
      <c r="F7" s="1" t="s">
        <v>3</v>
      </c>
      <c r="G7" s="3"/>
    </row>
    <row r="8" spans="1:7" ht="31.5">
      <c r="A8" s="102" t="s">
        <v>105</v>
      </c>
      <c r="B8" s="123">
        <v>12353</v>
      </c>
      <c r="C8" s="126">
        <v>14154</v>
      </c>
      <c r="D8" s="164">
        <f>ROUND(C8/B8*100,1)</f>
        <v>114.6</v>
      </c>
      <c r="E8" s="165">
        <f t="shared" si="0"/>
        <v>1801</v>
      </c>
      <c r="F8" s="1" t="s">
        <v>3</v>
      </c>
      <c r="G8" s="3"/>
    </row>
    <row r="9" spans="1:7" ht="33" customHeight="1">
      <c r="A9" s="101" t="s">
        <v>106</v>
      </c>
      <c r="B9" s="166">
        <v>55.8</v>
      </c>
      <c r="C9" s="166">
        <v>59.6</v>
      </c>
      <c r="D9" s="211" t="s">
        <v>131</v>
      </c>
      <c r="E9" s="212"/>
      <c r="F9" s="1" t="s">
        <v>3</v>
      </c>
      <c r="G9" s="3"/>
    </row>
    <row r="10" spans="1:7" s="2" customFormat="1" ht="33" customHeight="1">
      <c r="A10" s="101" t="s">
        <v>122</v>
      </c>
      <c r="B10" s="151">
        <v>9291</v>
      </c>
      <c r="C10" s="151">
        <v>9023</v>
      </c>
      <c r="D10" s="124">
        <f>ROUND(C10/B10*100,1)</f>
        <v>97.1</v>
      </c>
      <c r="E10" s="152">
        <f>C10-B10</f>
        <v>-268</v>
      </c>
      <c r="F10" s="1" t="s">
        <v>3</v>
      </c>
      <c r="G10" s="156"/>
    </row>
    <row r="11" spans="1:7" s="2" customFormat="1" ht="33" customHeight="1">
      <c r="A11" s="101" t="s">
        <v>107</v>
      </c>
      <c r="B11" s="151">
        <v>114</v>
      </c>
      <c r="C11" s="151">
        <v>110</v>
      </c>
      <c r="D11" s="124">
        <f>ROUND(C11/B11*100,1)</f>
        <v>96.5</v>
      </c>
      <c r="E11" s="152" t="s">
        <v>132</v>
      </c>
      <c r="G11" s="156"/>
    </row>
    <row r="12" spans="1:7" s="2" customFormat="1" ht="36" customHeight="1">
      <c r="A12" s="101" t="s">
        <v>108</v>
      </c>
      <c r="B12" s="123">
        <v>465</v>
      </c>
      <c r="C12" s="123">
        <v>502</v>
      </c>
      <c r="D12" s="124">
        <f aca="true" t="shared" si="1" ref="D12:D21">ROUND(C12/B12*100,1)</f>
        <v>108</v>
      </c>
      <c r="E12" s="125">
        <f>C12-B12</f>
        <v>37</v>
      </c>
      <c r="F12" s="2" t="s">
        <v>3</v>
      </c>
      <c r="G12" s="156"/>
    </row>
    <row r="13" spans="1:6" s="2" customFormat="1" ht="33" customHeight="1">
      <c r="A13" s="101" t="s">
        <v>104</v>
      </c>
      <c r="B13" s="126">
        <v>3446</v>
      </c>
      <c r="C13" s="123">
        <v>3401</v>
      </c>
      <c r="D13" s="124">
        <f t="shared" si="1"/>
        <v>98.7</v>
      </c>
      <c r="E13" s="125">
        <f t="shared" si="0"/>
        <v>-45</v>
      </c>
      <c r="F13" s="2" t="s">
        <v>3</v>
      </c>
    </row>
    <row r="14" spans="1:6" s="2" customFormat="1" ht="16.5" customHeight="1">
      <c r="A14" s="101" t="s">
        <v>109</v>
      </c>
      <c r="B14" s="126">
        <v>582</v>
      </c>
      <c r="C14" s="123">
        <v>1032</v>
      </c>
      <c r="D14" s="124">
        <f t="shared" si="1"/>
        <v>177.3</v>
      </c>
      <c r="E14" s="125">
        <f>C14-B14</f>
        <v>450</v>
      </c>
      <c r="F14" s="2" t="s">
        <v>3</v>
      </c>
    </row>
    <row r="15" spans="1:6" s="2" customFormat="1" ht="17.25" customHeight="1">
      <c r="A15" s="101" t="s">
        <v>97</v>
      </c>
      <c r="B15" s="126">
        <v>4</v>
      </c>
      <c r="C15" s="126">
        <v>21</v>
      </c>
      <c r="D15" s="124">
        <f t="shared" si="1"/>
        <v>525</v>
      </c>
      <c r="E15" s="125">
        <f>C15-B15</f>
        <v>17</v>
      </c>
      <c r="F15" s="2" t="s">
        <v>3</v>
      </c>
    </row>
    <row r="16" spans="1:6" s="2" customFormat="1" ht="33.75" customHeight="1">
      <c r="A16" s="102" t="s">
        <v>110</v>
      </c>
      <c r="B16" s="122">
        <v>6647</v>
      </c>
      <c r="C16" s="153">
        <v>6383</v>
      </c>
      <c r="D16" s="124">
        <f t="shared" si="1"/>
        <v>96</v>
      </c>
      <c r="E16" s="165">
        <f t="shared" si="0"/>
        <v>-264</v>
      </c>
      <c r="F16" s="2" t="s">
        <v>3</v>
      </c>
    </row>
    <row r="17" spans="1:5" s="2" customFormat="1" ht="34.5" customHeight="1">
      <c r="A17" s="101" t="s">
        <v>98</v>
      </c>
      <c r="B17" s="184">
        <v>88.3</v>
      </c>
      <c r="C17" s="185">
        <v>103.4</v>
      </c>
      <c r="D17" s="124">
        <f t="shared" si="1"/>
        <v>117.1</v>
      </c>
      <c r="E17" s="164">
        <f t="shared" si="0"/>
        <v>15.100000000000009</v>
      </c>
    </row>
    <row r="18" spans="1:5" s="2" customFormat="1" ht="33.75" customHeight="1">
      <c r="A18" s="101" t="s">
        <v>123</v>
      </c>
      <c r="B18" s="126">
        <v>21388</v>
      </c>
      <c r="C18" s="163">
        <v>19267</v>
      </c>
      <c r="D18" s="124">
        <f t="shared" si="1"/>
        <v>90.1</v>
      </c>
      <c r="E18" s="165">
        <f t="shared" si="0"/>
        <v>-2121</v>
      </c>
    </row>
    <row r="19" spans="1:6" s="2" customFormat="1" ht="31.5">
      <c r="A19" s="101" t="s">
        <v>111</v>
      </c>
      <c r="B19" s="123">
        <v>6260</v>
      </c>
      <c r="C19" s="123">
        <v>7618</v>
      </c>
      <c r="D19" s="124">
        <f t="shared" si="1"/>
        <v>121.7</v>
      </c>
      <c r="E19" s="125">
        <f t="shared" si="0"/>
        <v>1358</v>
      </c>
      <c r="F19" s="2" t="s">
        <v>3</v>
      </c>
    </row>
    <row r="20" spans="1:6" ht="15.75">
      <c r="A20" s="102" t="s">
        <v>112</v>
      </c>
      <c r="B20" s="122">
        <v>31579</v>
      </c>
      <c r="C20" s="122">
        <v>36042</v>
      </c>
      <c r="D20" s="124">
        <f t="shared" si="1"/>
        <v>114.1</v>
      </c>
      <c r="E20" s="165">
        <f t="shared" si="0"/>
        <v>4463</v>
      </c>
      <c r="F20" s="1" t="s">
        <v>3</v>
      </c>
    </row>
    <row r="21" spans="1:6" ht="16.5" customHeight="1">
      <c r="A21" s="162" t="s">
        <v>99</v>
      </c>
      <c r="B21" s="126">
        <v>29931</v>
      </c>
      <c r="C21" s="126">
        <v>33815</v>
      </c>
      <c r="D21" s="124">
        <f t="shared" si="1"/>
        <v>113</v>
      </c>
      <c r="E21" s="125">
        <f t="shared" si="0"/>
        <v>3884</v>
      </c>
      <c r="F21" s="1" t="s">
        <v>3</v>
      </c>
    </row>
    <row r="22" spans="1:6" ht="9" customHeight="1">
      <c r="A22" s="213" t="s">
        <v>95</v>
      </c>
      <c r="B22" s="213"/>
      <c r="C22" s="213"/>
      <c r="D22" s="213"/>
      <c r="E22" s="213"/>
      <c r="F22" s="1" t="s">
        <v>3</v>
      </c>
    </row>
    <row r="23" spans="1:6" ht="21.75" customHeight="1">
      <c r="A23" s="214"/>
      <c r="B23" s="214"/>
      <c r="C23" s="214"/>
      <c r="D23" s="214"/>
      <c r="E23" s="214"/>
      <c r="F23" s="1" t="s">
        <v>3</v>
      </c>
    </row>
    <row r="24" spans="1:6" ht="12.75" customHeight="1">
      <c r="A24" s="215" t="s">
        <v>0</v>
      </c>
      <c r="B24" s="216" t="s">
        <v>133</v>
      </c>
      <c r="C24" s="216" t="s">
        <v>134</v>
      </c>
      <c r="D24" s="217" t="s">
        <v>1</v>
      </c>
      <c r="E24" s="218"/>
      <c r="F24" s="1" t="s">
        <v>3</v>
      </c>
    </row>
    <row r="25" spans="1:6" ht="48.75" customHeight="1">
      <c r="A25" s="215"/>
      <c r="B25" s="215"/>
      <c r="C25" s="215"/>
      <c r="D25" s="186" t="s">
        <v>2</v>
      </c>
      <c r="E25" s="154" t="s">
        <v>77</v>
      </c>
      <c r="F25" s="1" t="s">
        <v>3</v>
      </c>
    </row>
    <row r="26" spans="1:7" ht="26.25" customHeight="1">
      <c r="A26" s="102" t="s">
        <v>113</v>
      </c>
      <c r="B26" s="155">
        <v>7478</v>
      </c>
      <c r="C26" s="127">
        <v>6481</v>
      </c>
      <c r="D26" s="164">
        <f aca="true" t="shared" si="2" ref="D26:D31">ROUND(C26/B26*100,1)</f>
        <v>86.7</v>
      </c>
      <c r="E26" s="165">
        <f>C26-B26</f>
        <v>-997</v>
      </c>
      <c r="F26" s="1" t="s">
        <v>3</v>
      </c>
      <c r="G26" s="5"/>
    </row>
    <row r="27" spans="1:6" ht="31.5">
      <c r="A27" s="102" t="s">
        <v>114</v>
      </c>
      <c r="B27" s="155">
        <v>5940</v>
      </c>
      <c r="C27" s="127">
        <v>5070</v>
      </c>
      <c r="D27" s="164">
        <f t="shared" si="2"/>
        <v>85.4</v>
      </c>
      <c r="E27" s="165">
        <f>C27-B27</f>
        <v>-870</v>
      </c>
      <c r="F27" s="1" t="s">
        <v>3</v>
      </c>
    </row>
    <row r="28" spans="1:5" ht="31.5">
      <c r="A28" s="102" t="s">
        <v>135</v>
      </c>
      <c r="B28" s="170">
        <v>1907</v>
      </c>
      <c r="C28" s="103">
        <v>2382</v>
      </c>
      <c r="D28" s="124">
        <f t="shared" si="2"/>
        <v>124.9</v>
      </c>
      <c r="E28" s="167" t="s">
        <v>137</v>
      </c>
    </row>
    <row r="29" spans="1:6" ht="24" customHeight="1">
      <c r="A29" s="102" t="s">
        <v>115</v>
      </c>
      <c r="B29" s="155">
        <v>3106</v>
      </c>
      <c r="C29" s="127">
        <v>3957</v>
      </c>
      <c r="D29" s="164">
        <f t="shared" si="2"/>
        <v>127.4</v>
      </c>
      <c r="E29" s="165">
        <f>C29-B29</f>
        <v>851</v>
      </c>
      <c r="F29" s="1" t="s">
        <v>3</v>
      </c>
    </row>
    <row r="30" spans="1:6" ht="34.5" customHeight="1">
      <c r="A30" s="102" t="s">
        <v>116</v>
      </c>
      <c r="B30" s="127">
        <v>606</v>
      </c>
      <c r="C30" s="127">
        <v>1190</v>
      </c>
      <c r="D30" s="164">
        <f t="shared" si="2"/>
        <v>196.4</v>
      </c>
      <c r="E30" s="165">
        <f>C30-B30</f>
        <v>584</v>
      </c>
      <c r="F30" s="1" t="s">
        <v>3</v>
      </c>
    </row>
    <row r="31" spans="1:7" ht="30" customHeight="1">
      <c r="A31" s="104" t="s">
        <v>100</v>
      </c>
      <c r="B31" s="127">
        <v>3962</v>
      </c>
      <c r="C31" s="127">
        <v>5205.81</v>
      </c>
      <c r="D31" s="168">
        <f t="shared" si="2"/>
        <v>131.4</v>
      </c>
      <c r="E31" s="169" t="s">
        <v>136</v>
      </c>
      <c r="G31" s="4"/>
    </row>
    <row r="32" spans="1:6" ht="31.5" customHeight="1">
      <c r="A32" s="102" t="s">
        <v>101</v>
      </c>
      <c r="B32" s="121">
        <v>2</v>
      </c>
      <c r="C32" s="121">
        <v>2</v>
      </c>
      <c r="D32" s="208">
        <v>0</v>
      </c>
      <c r="E32" s="209"/>
      <c r="F32" s="1" t="s">
        <v>3</v>
      </c>
    </row>
    <row r="33" spans="1:5" ht="33" customHeight="1">
      <c r="A33" s="210"/>
      <c r="B33" s="210"/>
      <c r="C33" s="210"/>
      <c r="D33" s="210"/>
      <c r="E33" s="210"/>
    </row>
  </sheetData>
  <sheetProtection/>
  <mergeCells count="14">
    <mergeCell ref="A1:E1"/>
    <mergeCell ref="A2:E2"/>
    <mergeCell ref="A3:A4"/>
    <mergeCell ref="B3:B4"/>
    <mergeCell ref="C3:C4"/>
    <mergeCell ref="D3:E3"/>
    <mergeCell ref="D32:E32"/>
    <mergeCell ref="A33:E33"/>
    <mergeCell ref="D9:E9"/>
    <mergeCell ref="A22:E23"/>
    <mergeCell ref="A24:A25"/>
    <mergeCell ref="B24:B25"/>
    <mergeCell ref="C24:C25"/>
    <mergeCell ref="D24:E24"/>
  </mergeCells>
  <printOptions horizontalCentered="1"/>
  <pageMargins left="0.5905511811023623" right="0" top="0.3937007874015748" bottom="0" header="0" footer="0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T28"/>
  <sheetViews>
    <sheetView tabSelected="1" view="pageBreakPreview" zoomScale="82" zoomScaleNormal="75" zoomScaleSheetLayoutView="82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" sqref="A3:A7"/>
    </sheetView>
  </sheetViews>
  <sheetFormatPr defaultColWidth="9.140625" defaultRowHeight="15"/>
  <cols>
    <col min="1" max="1" width="27.421875" style="9" customWidth="1"/>
    <col min="2" max="3" width="10.00390625" style="9" customWidth="1"/>
    <col min="4" max="4" width="9.7109375" style="9" customWidth="1"/>
    <col min="5" max="5" width="9.28125" style="9" customWidth="1"/>
    <col min="6" max="7" width="8.57421875" style="9" customWidth="1"/>
    <col min="8" max="8" width="6.00390625" style="9" customWidth="1"/>
    <col min="9" max="9" width="8.28125" style="9" customWidth="1"/>
    <col min="10" max="11" width="8.421875" style="9" customWidth="1"/>
    <col min="12" max="12" width="6.8515625" style="9" customWidth="1"/>
    <col min="13" max="13" width="7.140625" style="9" customWidth="1"/>
    <col min="14" max="14" width="9.00390625" style="9" customWidth="1"/>
    <col min="15" max="15" width="8.7109375" style="9" customWidth="1"/>
    <col min="16" max="17" width="6.7109375" style="9" customWidth="1"/>
    <col min="18" max="19" width="8.28125" style="9" customWidth="1"/>
    <col min="20" max="20" width="6.421875" style="9" customWidth="1"/>
    <col min="21" max="21" width="7.28125" style="9" customWidth="1"/>
    <col min="22" max="22" width="8.28125" style="9" customWidth="1"/>
    <col min="23" max="23" width="8.57421875" style="9" customWidth="1"/>
    <col min="24" max="24" width="8.421875" style="9" customWidth="1"/>
    <col min="25" max="25" width="9.140625" style="9" customWidth="1"/>
    <col min="26" max="26" width="8.57421875" style="9" customWidth="1"/>
    <col min="27" max="27" width="8.8515625" style="9" customWidth="1"/>
    <col min="28" max="28" width="6.421875" style="9" customWidth="1"/>
    <col min="29" max="29" width="8.421875" style="9" customWidth="1"/>
    <col min="30" max="30" width="8.28125" style="9" customWidth="1"/>
    <col min="31" max="31" width="8.421875" style="9" customWidth="1"/>
    <col min="32" max="32" width="6.7109375" style="9" customWidth="1"/>
    <col min="33" max="33" width="8.28125" style="9" customWidth="1"/>
    <col min="34" max="34" width="9.57421875" style="9" customWidth="1"/>
    <col min="35" max="35" width="8.421875" style="9" customWidth="1"/>
    <col min="36" max="36" width="9.7109375" style="9" customWidth="1"/>
    <col min="37" max="37" width="8.57421875" style="9" customWidth="1"/>
    <col min="38" max="38" width="7.421875" style="9" customWidth="1"/>
    <col min="39" max="39" width="7.8515625" style="9" customWidth="1"/>
    <col min="40" max="40" width="7.57421875" style="9" customWidth="1"/>
    <col min="41" max="41" width="7.28125" style="9" customWidth="1"/>
    <col min="42" max="42" width="7.421875" style="9" customWidth="1"/>
    <col min="43" max="43" width="7.57421875" style="9" customWidth="1"/>
    <col min="44" max="44" width="8.57421875" style="9" customWidth="1"/>
    <col min="45" max="45" width="8.140625" style="9" customWidth="1"/>
    <col min="46" max="46" width="10.00390625" style="9" customWidth="1"/>
    <col min="47" max="47" width="8.00390625" style="9" customWidth="1"/>
    <col min="48" max="48" width="6.421875" style="9" customWidth="1"/>
    <col min="49" max="49" width="7.140625" style="9" customWidth="1"/>
    <col min="50" max="50" width="8.57421875" style="9" customWidth="1"/>
    <col min="51" max="51" width="9.421875" style="9" customWidth="1"/>
    <col min="52" max="53" width="7.28125" style="9" customWidth="1"/>
    <col min="54" max="56" width="7.421875" style="9" hidden="1" customWidth="1"/>
    <col min="57" max="59" width="7.421875" style="9" customWidth="1"/>
    <col min="60" max="60" width="7.421875" style="9" hidden="1" customWidth="1"/>
    <col min="61" max="62" width="7.421875" style="9" customWidth="1"/>
    <col min="63" max="63" width="10.00390625" style="9" customWidth="1"/>
    <col min="64" max="64" width="10.7109375" style="9" customWidth="1"/>
    <col min="65" max="65" width="7.421875" style="9" customWidth="1"/>
    <col min="66" max="66" width="7.7109375" style="9" customWidth="1"/>
    <col min="67" max="67" width="6.57421875" style="9" customWidth="1"/>
    <col min="68" max="16384" width="9.140625" style="9" customWidth="1"/>
  </cols>
  <sheetData>
    <row r="1" spans="1:71" ht="21.75" customHeight="1">
      <c r="A1" s="6"/>
      <c r="B1" s="246" t="s">
        <v>78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T1" s="10"/>
      <c r="AV1" s="10"/>
      <c r="AW1" s="10"/>
      <c r="AY1" s="11"/>
      <c r="BD1" s="11"/>
      <c r="BE1" s="11"/>
      <c r="BF1" s="11"/>
      <c r="BG1" s="11"/>
      <c r="BH1" s="11"/>
      <c r="BI1" s="11"/>
      <c r="BJ1" s="11"/>
      <c r="BQ1" s="178"/>
      <c r="BR1" s="178"/>
      <c r="BS1" s="178"/>
    </row>
    <row r="2" spans="1:71" ht="21.75" customHeight="1">
      <c r="A2" s="12"/>
      <c r="B2" s="231" t="s">
        <v>129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1"/>
      <c r="AM2" s="14"/>
      <c r="AN2" s="14"/>
      <c r="AO2" s="14"/>
      <c r="AP2" s="14"/>
      <c r="AQ2" s="11" t="s">
        <v>5</v>
      </c>
      <c r="AR2" s="14"/>
      <c r="AS2" s="14"/>
      <c r="AT2" s="15"/>
      <c r="AU2" s="15"/>
      <c r="AV2" s="15"/>
      <c r="AW2" s="15"/>
      <c r="AX2" s="15"/>
      <c r="AY2" s="11"/>
      <c r="BB2" s="11"/>
      <c r="BM2" s="11"/>
      <c r="BQ2" s="178"/>
      <c r="BR2" s="178"/>
      <c r="BS2" s="11"/>
    </row>
    <row r="3" spans="1:72" ht="11.25" customHeight="1">
      <c r="A3" s="247"/>
      <c r="B3" s="240" t="s">
        <v>81</v>
      </c>
      <c r="C3" s="240"/>
      <c r="D3" s="240"/>
      <c r="E3" s="240"/>
      <c r="F3" s="225" t="s">
        <v>82</v>
      </c>
      <c r="G3" s="226"/>
      <c r="H3" s="226"/>
      <c r="I3" s="237"/>
      <c r="J3" s="225" t="s">
        <v>6</v>
      </c>
      <c r="K3" s="226"/>
      <c r="L3" s="226"/>
      <c r="M3" s="237"/>
      <c r="N3" s="225" t="s">
        <v>83</v>
      </c>
      <c r="O3" s="226"/>
      <c r="P3" s="226"/>
      <c r="Q3" s="237"/>
      <c r="R3" s="225" t="s">
        <v>7</v>
      </c>
      <c r="S3" s="226"/>
      <c r="T3" s="226"/>
      <c r="U3" s="237"/>
      <c r="V3" s="225" t="s">
        <v>8</v>
      </c>
      <c r="W3" s="226"/>
      <c r="X3" s="226"/>
      <c r="Y3" s="237"/>
      <c r="Z3" s="241" t="s">
        <v>84</v>
      </c>
      <c r="AA3" s="242"/>
      <c r="AB3" s="242"/>
      <c r="AC3" s="242"/>
      <c r="AD3" s="242"/>
      <c r="AE3" s="242"/>
      <c r="AF3" s="242"/>
      <c r="AG3" s="243"/>
      <c r="AH3" s="225" t="s">
        <v>9</v>
      </c>
      <c r="AI3" s="226"/>
      <c r="AJ3" s="226"/>
      <c r="AK3" s="237"/>
      <c r="AL3" s="244" t="s">
        <v>10</v>
      </c>
      <c r="AM3" s="244"/>
      <c r="AN3" s="244"/>
      <c r="AO3" s="244"/>
      <c r="AP3" s="240" t="s">
        <v>11</v>
      </c>
      <c r="AQ3" s="240"/>
      <c r="AR3" s="240"/>
      <c r="AS3" s="240"/>
      <c r="AT3" s="225" t="s">
        <v>12</v>
      </c>
      <c r="AU3" s="226"/>
      <c r="AV3" s="226"/>
      <c r="AW3" s="237"/>
      <c r="AX3" s="240" t="s">
        <v>13</v>
      </c>
      <c r="AY3" s="240"/>
      <c r="AZ3" s="240"/>
      <c r="BA3" s="240"/>
      <c r="BB3" s="252" t="s">
        <v>85</v>
      </c>
      <c r="BC3" s="253"/>
      <c r="BD3" s="254"/>
      <c r="BE3" s="225" t="s">
        <v>130</v>
      </c>
      <c r="BF3" s="226"/>
      <c r="BG3" s="237"/>
      <c r="BH3" s="225" t="s">
        <v>117</v>
      </c>
      <c r="BI3" s="226"/>
      <c r="BJ3" s="226"/>
      <c r="BK3" s="226"/>
      <c r="BL3" s="226"/>
      <c r="BM3" s="226"/>
      <c r="BN3" s="226"/>
      <c r="BO3" s="226"/>
      <c r="BP3" s="237"/>
      <c r="BQ3" s="240" t="s">
        <v>124</v>
      </c>
      <c r="BR3" s="240"/>
      <c r="BS3" s="240"/>
      <c r="BT3" s="240"/>
    </row>
    <row r="4" spans="1:72" ht="38.25" customHeight="1">
      <c r="A4" s="248"/>
      <c r="B4" s="240"/>
      <c r="C4" s="240"/>
      <c r="D4" s="240"/>
      <c r="E4" s="240"/>
      <c r="F4" s="227"/>
      <c r="G4" s="228"/>
      <c r="H4" s="228"/>
      <c r="I4" s="238"/>
      <c r="J4" s="227"/>
      <c r="K4" s="228"/>
      <c r="L4" s="228"/>
      <c r="M4" s="238"/>
      <c r="N4" s="227"/>
      <c r="O4" s="228"/>
      <c r="P4" s="228"/>
      <c r="Q4" s="238"/>
      <c r="R4" s="227"/>
      <c r="S4" s="228"/>
      <c r="T4" s="228"/>
      <c r="U4" s="238"/>
      <c r="V4" s="227"/>
      <c r="W4" s="228"/>
      <c r="X4" s="228"/>
      <c r="Y4" s="238"/>
      <c r="Z4" s="243" t="s">
        <v>86</v>
      </c>
      <c r="AA4" s="240"/>
      <c r="AB4" s="240"/>
      <c r="AC4" s="240"/>
      <c r="AD4" s="225" t="s">
        <v>87</v>
      </c>
      <c r="AE4" s="226"/>
      <c r="AF4" s="226"/>
      <c r="AG4" s="237"/>
      <c r="AH4" s="227"/>
      <c r="AI4" s="228"/>
      <c r="AJ4" s="228"/>
      <c r="AK4" s="238"/>
      <c r="AL4" s="244"/>
      <c r="AM4" s="244"/>
      <c r="AN4" s="244"/>
      <c r="AO4" s="244"/>
      <c r="AP4" s="240"/>
      <c r="AQ4" s="240"/>
      <c r="AR4" s="240"/>
      <c r="AS4" s="240"/>
      <c r="AT4" s="227"/>
      <c r="AU4" s="228"/>
      <c r="AV4" s="228"/>
      <c r="AW4" s="238"/>
      <c r="AX4" s="240"/>
      <c r="AY4" s="240"/>
      <c r="AZ4" s="240"/>
      <c r="BA4" s="240"/>
      <c r="BB4" s="255"/>
      <c r="BC4" s="256"/>
      <c r="BD4" s="257"/>
      <c r="BE4" s="227"/>
      <c r="BF4" s="228"/>
      <c r="BG4" s="238"/>
      <c r="BH4" s="229"/>
      <c r="BI4" s="230"/>
      <c r="BJ4" s="230"/>
      <c r="BK4" s="230"/>
      <c r="BL4" s="230"/>
      <c r="BM4" s="230"/>
      <c r="BN4" s="230"/>
      <c r="BO4" s="230"/>
      <c r="BP4" s="239"/>
      <c r="BQ4" s="240"/>
      <c r="BR4" s="240"/>
      <c r="BS4" s="240"/>
      <c r="BT4" s="240"/>
    </row>
    <row r="5" spans="1:72" ht="33" customHeight="1">
      <c r="A5" s="248"/>
      <c r="B5" s="250"/>
      <c r="C5" s="250"/>
      <c r="D5" s="250"/>
      <c r="E5" s="250"/>
      <c r="F5" s="227"/>
      <c r="G5" s="228"/>
      <c r="H5" s="228"/>
      <c r="I5" s="238"/>
      <c r="J5" s="229"/>
      <c r="K5" s="230"/>
      <c r="L5" s="230"/>
      <c r="M5" s="239"/>
      <c r="N5" s="229"/>
      <c r="O5" s="230"/>
      <c r="P5" s="230"/>
      <c r="Q5" s="239"/>
      <c r="R5" s="229"/>
      <c r="S5" s="230"/>
      <c r="T5" s="230"/>
      <c r="U5" s="239"/>
      <c r="V5" s="229"/>
      <c r="W5" s="230"/>
      <c r="X5" s="230"/>
      <c r="Y5" s="239"/>
      <c r="Z5" s="243"/>
      <c r="AA5" s="240"/>
      <c r="AB5" s="240"/>
      <c r="AC5" s="240"/>
      <c r="AD5" s="229"/>
      <c r="AE5" s="230"/>
      <c r="AF5" s="230"/>
      <c r="AG5" s="239"/>
      <c r="AH5" s="229"/>
      <c r="AI5" s="230"/>
      <c r="AJ5" s="230"/>
      <c r="AK5" s="239"/>
      <c r="AL5" s="244"/>
      <c r="AM5" s="244"/>
      <c r="AN5" s="244"/>
      <c r="AO5" s="244"/>
      <c r="AP5" s="240"/>
      <c r="AQ5" s="240"/>
      <c r="AR5" s="240"/>
      <c r="AS5" s="240"/>
      <c r="AT5" s="229"/>
      <c r="AU5" s="230"/>
      <c r="AV5" s="230"/>
      <c r="AW5" s="239"/>
      <c r="AX5" s="240"/>
      <c r="AY5" s="240"/>
      <c r="AZ5" s="240"/>
      <c r="BA5" s="240"/>
      <c r="BB5" s="258"/>
      <c r="BC5" s="259"/>
      <c r="BD5" s="260"/>
      <c r="BE5" s="229"/>
      <c r="BF5" s="230"/>
      <c r="BG5" s="239"/>
      <c r="BH5" s="241" t="s">
        <v>118</v>
      </c>
      <c r="BI5" s="242"/>
      <c r="BJ5" s="242"/>
      <c r="BK5" s="242"/>
      <c r="BL5" s="243"/>
      <c r="BM5" s="240" t="s">
        <v>119</v>
      </c>
      <c r="BN5" s="240"/>
      <c r="BO5" s="240"/>
      <c r="BP5" s="240"/>
      <c r="BQ5" s="240"/>
      <c r="BR5" s="240"/>
      <c r="BS5" s="240"/>
      <c r="BT5" s="240"/>
    </row>
    <row r="6" spans="1:72" ht="35.25" customHeight="1">
      <c r="A6" s="248"/>
      <c r="B6" s="222">
        <v>2017</v>
      </c>
      <c r="C6" s="223">
        <v>2018</v>
      </c>
      <c r="D6" s="232" t="s">
        <v>14</v>
      </c>
      <c r="E6" s="232"/>
      <c r="F6" s="222">
        <v>2017</v>
      </c>
      <c r="G6" s="223">
        <v>2018</v>
      </c>
      <c r="H6" s="232" t="s">
        <v>14</v>
      </c>
      <c r="I6" s="232"/>
      <c r="J6" s="222">
        <v>2017</v>
      </c>
      <c r="K6" s="223">
        <v>2018</v>
      </c>
      <c r="L6" s="235" t="s">
        <v>14</v>
      </c>
      <c r="M6" s="236"/>
      <c r="N6" s="222">
        <v>2017</v>
      </c>
      <c r="O6" s="223">
        <v>2018</v>
      </c>
      <c r="P6" s="232" t="s">
        <v>14</v>
      </c>
      <c r="Q6" s="232"/>
      <c r="R6" s="222">
        <v>2017</v>
      </c>
      <c r="S6" s="223">
        <v>2018</v>
      </c>
      <c r="T6" s="245" t="s">
        <v>14</v>
      </c>
      <c r="U6" s="245"/>
      <c r="V6" s="222">
        <v>2017</v>
      </c>
      <c r="W6" s="223">
        <v>2018</v>
      </c>
      <c r="X6" s="232" t="s">
        <v>14</v>
      </c>
      <c r="Y6" s="232"/>
      <c r="Z6" s="222">
        <v>2017</v>
      </c>
      <c r="AA6" s="223">
        <v>2018</v>
      </c>
      <c r="AB6" s="232" t="s">
        <v>14</v>
      </c>
      <c r="AC6" s="232"/>
      <c r="AD6" s="222">
        <v>2017</v>
      </c>
      <c r="AE6" s="223">
        <v>2018</v>
      </c>
      <c r="AF6" s="232" t="s">
        <v>14</v>
      </c>
      <c r="AG6" s="232"/>
      <c r="AH6" s="222">
        <v>2017</v>
      </c>
      <c r="AI6" s="223">
        <v>2018</v>
      </c>
      <c r="AJ6" s="232" t="s">
        <v>14</v>
      </c>
      <c r="AK6" s="232"/>
      <c r="AL6" s="222">
        <v>2017</v>
      </c>
      <c r="AM6" s="223">
        <v>2018</v>
      </c>
      <c r="AN6" s="232" t="s">
        <v>14</v>
      </c>
      <c r="AO6" s="232"/>
      <c r="AP6" s="232" t="s">
        <v>15</v>
      </c>
      <c r="AQ6" s="232"/>
      <c r="AR6" s="232" t="s">
        <v>14</v>
      </c>
      <c r="AS6" s="232"/>
      <c r="AT6" s="222">
        <v>2017</v>
      </c>
      <c r="AU6" s="223">
        <v>2018</v>
      </c>
      <c r="AV6" s="232" t="s">
        <v>14</v>
      </c>
      <c r="AW6" s="232"/>
      <c r="AX6" s="222">
        <v>2017</v>
      </c>
      <c r="AY6" s="223">
        <v>2018</v>
      </c>
      <c r="AZ6" s="232" t="s">
        <v>14</v>
      </c>
      <c r="BA6" s="232"/>
      <c r="BB6" s="222">
        <v>2017</v>
      </c>
      <c r="BC6" s="223">
        <v>2018</v>
      </c>
      <c r="BD6" s="251" t="s">
        <v>16</v>
      </c>
      <c r="BE6" s="222">
        <v>2017</v>
      </c>
      <c r="BF6" s="223">
        <v>2018</v>
      </c>
      <c r="BG6" s="251" t="s">
        <v>16</v>
      </c>
      <c r="BH6" s="222">
        <v>2017</v>
      </c>
      <c r="BI6" s="223">
        <v>2017</v>
      </c>
      <c r="BJ6" s="223">
        <v>2018</v>
      </c>
      <c r="BK6" s="232" t="s">
        <v>14</v>
      </c>
      <c r="BL6" s="232"/>
      <c r="BM6" s="222">
        <v>2017</v>
      </c>
      <c r="BN6" s="223">
        <v>2018</v>
      </c>
      <c r="BO6" s="233" t="s">
        <v>14</v>
      </c>
      <c r="BP6" s="234"/>
      <c r="BQ6" s="222">
        <v>2017</v>
      </c>
      <c r="BR6" s="223">
        <v>2018</v>
      </c>
      <c r="BS6" s="233" t="s">
        <v>14</v>
      </c>
      <c r="BT6" s="234"/>
    </row>
    <row r="7" spans="1:72" s="19" customFormat="1" ht="18.75" customHeight="1">
      <c r="A7" s="249"/>
      <c r="B7" s="222"/>
      <c r="C7" s="224"/>
      <c r="D7" s="16" t="s">
        <v>2</v>
      </c>
      <c r="E7" s="16" t="s">
        <v>16</v>
      </c>
      <c r="F7" s="222"/>
      <c r="G7" s="224"/>
      <c r="H7" s="16" t="s">
        <v>2</v>
      </c>
      <c r="I7" s="16" t="s">
        <v>16</v>
      </c>
      <c r="J7" s="222"/>
      <c r="K7" s="224"/>
      <c r="L7" s="16" t="s">
        <v>2</v>
      </c>
      <c r="M7" s="16" t="s">
        <v>16</v>
      </c>
      <c r="N7" s="222"/>
      <c r="O7" s="224"/>
      <c r="P7" s="16" t="s">
        <v>2</v>
      </c>
      <c r="Q7" s="16" t="s">
        <v>16</v>
      </c>
      <c r="R7" s="222"/>
      <c r="S7" s="224"/>
      <c r="T7" s="17" t="s">
        <v>2</v>
      </c>
      <c r="U7" s="17" t="s">
        <v>16</v>
      </c>
      <c r="V7" s="222"/>
      <c r="W7" s="224"/>
      <c r="X7" s="16" t="s">
        <v>2</v>
      </c>
      <c r="Y7" s="16" t="s">
        <v>16</v>
      </c>
      <c r="Z7" s="222"/>
      <c r="AA7" s="224"/>
      <c r="AB7" s="16" t="s">
        <v>2</v>
      </c>
      <c r="AC7" s="16" t="s">
        <v>16</v>
      </c>
      <c r="AD7" s="222"/>
      <c r="AE7" s="224"/>
      <c r="AF7" s="16" t="s">
        <v>2</v>
      </c>
      <c r="AG7" s="16" t="s">
        <v>16</v>
      </c>
      <c r="AH7" s="222"/>
      <c r="AI7" s="224"/>
      <c r="AJ7" s="16" t="s">
        <v>2</v>
      </c>
      <c r="AK7" s="16" t="s">
        <v>16</v>
      </c>
      <c r="AL7" s="222"/>
      <c r="AM7" s="224"/>
      <c r="AN7" s="16" t="s">
        <v>2</v>
      </c>
      <c r="AO7" s="16" t="s">
        <v>16</v>
      </c>
      <c r="AP7" s="18">
        <v>2017</v>
      </c>
      <c r="AQ7" s="18">
        <v>2018</v>
      </c>
      <c r="AR7" s="16" t="s">
        <v>2</v>
      </c>
      <c r="AS7" s="16" t="s">
        <v>16</v>
      </c>
      <c r="AT7" s="222"/>
      <c r="AU7" s="224"/>
      <c r="AV7" s="16" t="s">
        <v>2</v>
      </c>
      <c r="AW7" s="16" t="s">
        <v>16</v>
      </c>
      <c r="AX7" s="222"/>
      <c r="AY7" s="224"/>
      <c r="AZ7" s="16" t="s">
        <v>2</v>
      </c>
      <c r="BA7" s="16" t="s">
        <v>16</v>
      </c>
      <c r="BB7" s="222"/>
      <c r="BC7" s="224"/>
      <c r="BD7" s="251"/>
      <c r="BE7" s="222"/>
      <c r="BF7" s="224"/>
      <c r="BG7" s="251"/>
      <c r="BH7" s="222"/>
      <c r="BI7" s="224"/>
      <c r="BJ7" s="224"/>
      <c r="BK7" s="16" t="s">
        <v>2</v>
      </c>
      <c r="BL7" s="16" t="s">
        <v>16</v>
      </c>
      <c r="BM7" s="222"/>
      <c r="BN7" s="224"/>
      <c r="BO7" s="18" t="s">
        <v>2</v>
      </c>
      <c r="BP7" s="18" t="s">
        <v>16</v>
      </c>
      <c r="BQ7" s="222"/>
      <c r="BR7" s="224"/>
      <c r="BS7" s="261" t="s">
        <v>2</v>
      </c>
      <c r="BT7" s="261" t="s">
        <v>16</v>
      </c>
    </row>
    <row r="8" spans="1:72" s="106" customFormat="1" ht="12.75" customHeight="1">
      <c r="A8" s="105" t="s">
        <v>17</v>
      </c>
      <c r="B8" s="105">
        <v>1</v>
      </c>
      <c r="C8" s="105">
        <v>2</v>
      </c>
      <c r="D8" s="105">
        <v>3</v>
      </c>
      <c r="E8" s="105">
        <v>4</v>
      </c>
      <c r="F8" s="105">
        <v>5</v>
      </c>
      <c r="G8" s="105">
        <v>6</v>
      </c>
      <c r="H8" s="105">
        <v>7</v>
      </c>
      <c r="I8" s="105">
        <v>8</v>
      </c>
      <c r="J8" s="105">
        <v>9</v>
      </c>
      <c r="K8" s="105">
        <v>10</v>
      </c>
      <c r="L8" s="105">
        <v>11</v>
      </c>
      <c r="M8" s="105">
        <v>12</v>
      </c>
      <c r="N8" s="105">
        <v>13</v>
      </c>
      <c r="O8" s="105">
        <v>14</v>
      </c>
      <c r="P8" s="105">
        <v>15</v>
      </c>
      <c r="Q8" s="105">
        <v>16</v>
      </c>
      <c r="R8" s="105">
        <v>17</v>
      </c>
      <c r="S8" s="105">
        <v>18</v>
      </c>
      <c r="T8" s="105">
        <v>19</v>
      </c>
      <c r="U8" s="105">
        <v>20</v>
      </c>
      <c r="V8" s="105">
        <v>21</v>
      </c>
      <c r="W8" s="105">
        <v>22</v>
      </c>
      <c r="X8" s="105">
        <v>23</v>
      </c>
      <c r="Y8" s="105">
        <v>24</v>
      </c>
      <c r="Z8" s="105">
        <v>25</v>
      </c>
      <c r="AA8" s="105">
        <v>26</v>
      </c>
      <c r="AB8" s="105">
        <v>27</v>
      </c>
      <c r="AC8" s="105">
        <v>28</v>
      </c>
      <c r="AD8" s="105">
        <v>29</v>
      </c>
      <c r="AE8" s="105">
        <v>30</v>
      </c>
      <c r="AF8" s="105">
        <v>31</v>
      </c>
      <c r="AG8" s="105">
        <v>32</v>
      </c>
      <c r="AH8" s="105">
        <v>33</v>
      </c>
      <c r="AI8" s="105">
        <v>34</v>
      </c>
      <c r="AJ8" s="105">
        <v>35</v>
      </c>
      <c r="AK8" s="105">
        <v>36</v>
      </c>
      <c r="AL8" s="105">
        <v>37</v>
      </c>
      <c r="AM8" s="105">
        <v>38</v>
      </c>
      <c r="AN8" s="105">
        <v>39</v>
      </c>
      <c r="AO8" s="105">
        <v>40</v>
      </c>
      <c r="AP8" s="105">
        <v>41</v>
      </c>
      <c r="AQ8" s="105">
        <v>42</v>
      </c>
      <c r="AR8" s="105">
        <v>43</v>
      </c>
      <c r="AS8" s="105">
        <v>44</v>
      </c>
      <c r="AT8" s="105">
        <v>45</v>
      </c>
      <c r="AU8" s="105">
        <v>46</v>
      </c>
      <c r="AV8" s="105">
        <v>47</v>
      </c>
      <c r="AW8" s="105">
        <v>48</v>
      </c>
      <c r="AX8" s="105">
        <v>49</v>
      </c>
      <c r="AY8" s="105">
        <v>50</v>
      </c>
      <c r="AZ8" s="105">
        <v>51</v>
      </c>
      <c r="BA8" s="105">
        <v>52</v>
      </c>
      <c r="BB8" s="105">
        <v>53</v>
      </c>
      <c r="BC8" s="105">
        <v>54</v>
      </c>
      <c r="BD8" s="105">
        <v>55</v>
      </c>
      <c r="BE8" s="105">
        <v>53</v>
      </c>
      <c r="BF8" s="105">
        <v>54</v>
      </c>
      <c r="BG8" s="105">
        <v>55</v>
      </c>
      <c r="BH8" s="105">
        <v>56</v>
      </c>
      <c r="BI8" s="105">
        <v>56</v>
      </c>
      <c r="BJ8" s="105">
        <v>57</v>
      </c>
      <c r="BK8" s="105">
        <v>58</v>
      </c>
      <c r="BL8" s="105">
        <v>59</v>
      </c>
      <c r="BM8" s="105">
        <v>60</v>
      </c>
      <c r="BN8" s="105">
        <v>61</v>
      </c>
      <c r="BO8" s="105">
        <v>62</v>
      </c>
      <c r="BP8" s="105">
        <v>63</v>
      </c>
      <c r="BQ8" s="105">
        <v>64</v>
      </c>
      <c r="BR8" s="105">
        <v>65</v>
      </c>
      <c r="BS8" s="105">
        <v>66</v>
      </c>
      <c r="BT8" s="105">
        <v>67</v>
      </c>
    </row>
    <row r="9" spans="1:72" s="177" customFormat="1" ht="20.25" customHeight="1">
      <c r="A9" s="173" t="s">
        <v>80</v>
      </c>
      <c r="B9" s="171">
        <f>SUM(B10:B27)</f>
        <v>26158</v>
      </c>
      <c r="C9" s="171">
        <f>SUM(C10:C27)</f>
        <v>23944</v>
      </c>
      <c r="D9" s="172">
        <f aca="true" t="shared" si="0" ref="D9:D27">C9/B9*100</f>
        <v>91.53605015673982</v>
      </c>
      <c r="E9" s="171">
        <f aca="true" t="shared" si="1" ref="E9:E27">C9-B9</f>
        <v>-2214</v>
      </c>
      <c r="F9" s="171">
        <f>SUM(F10:F27)</f>
        <v>16958</v>
      </c>
      <c r="G9" s="171">
        <f>SUM(G10:G27)</f>
        <v>15765</v>
      </c>
      <c r="H9" s="172">
        <f aca="true" t="shared" si="2" ref="H9:H27">G9/F9*100</f>
        <v>92.9649722844675</v>
      </c>
      <c r="I9" s="171">
        <f aca="true" t="shared" si="3" ref="I9:I27">G9-F9</f>
        <v>-1193</v>
      </c>
      <c r="J9" s="171">
        <f>SUM(J10:J27)</f>
        <v>22147</v>
      </c>
      <c r="K9" s="171">
        <f>SUM(K10:K27)</f>
        <v>23754</v>
      </c>
      <c r="L9" s="172">
        <f aca="true" t="shared" si="4" ref="L9:L27">K9/J9*100</f>
        <v>107.25606176908838</v>
      </c>
      <c r="M9" s="171">
        <f aca="true" t="shared" si="5" ref="M9:M27">K9-J9</f>
        <v>1607</v>
      </c>
      <c r="N9" s="171">
        <f>SUM(N10:N27)</f>
        <v>12353</v>
      </c>
      <c r="O9" s="171">
        <f>SUM(O10:O27)</f>
        <v>14154</v>
      </c>
      <c r="P9" s="174">
        <f aca="true" t="shared" si="6" ref="P9:P27">O9/N9*100</f>
        <v>114.57945438355056</v>
      </c>
      <c r="Q9" s="171">
        <f aca="true" t="shared" si="7" ref="Q9:Q27">O9-N9</f>
        <v>1801</v>
      </c>
      <c r="R9" s="171">
        <f>SUM(R10:R27)</f>
        <v>3446</v>
      </c>
      <c r="S9" s="171">
        <f>SUM(S10:S27)</f>
        <v>3401</v>
      </c>
      <c r="T9" s="174">
        <f aca="true" t="shared" si="8" ref="T9:T27">S9/R9*100</f>
        <v>98.69413813116657</v>
      </c>
      <c r="U9" s="171">
        <f aca="true" t="shared" si="9" ref="U9:U27">S9-R9</f>
        <v>-45</v>
      </c>
      <c r="V9" s="171">
        <f>SUM(V10:V27)</f>
        <v>88297</v>
      </c>
      <c r="W9" s="171">
        <f>SUM(W10:W27)</f>
        <v>103445</v>
      </c>
      <c r="X9" s="172">
        <f aca="true" t="shared" si="10" ref="X9:X27">W9/V9*100</f>
        <v>117.15573575546168</v>
      </c>
      <c r="Y9" s="171">
        <f aca="true" t="shared" si="11" ref="Y9:Y27">W9-V9</f>
        <v>15148</v>
      </c>
      <c r="Z9" s="171">
        <f>SUM(Z10:Z27)</f>
        <v>25654</v>
      </c>
      <c r="AA9" s="171">
        <f>SUM(AA10:AA27)</f>
        <v>23470</v>
      </c>
      <c r="AB9" s="172">
        <f aca="true" t="shared" si="12" ref="AB9:AB27">AA9/Z9*100</f>
        <v>91.48670772589071</v>
      </c>
      <c r="AC9" s="171">
        <f aca="true" t="shared" si="13" ref="AC9:AC27">AA9-Z9</f>
        <v>-2184</v>
      </c>
      <c r="AD9" s="171">
        <f>SUM(AD10:AD27)</f>
        <v>33502</v>
      </c>
      <c r="AE9" s="171">
        <f>SUM(AE10:AE27)</f>
        <v>39245</v>
      </c>
      <c r="AF9" s="172">
        <f aca="true" t="shared" si="14" ref="AF9:AF27">AE9/AD9*100</f>
        <v>117.14226016357232</v>
      </c>
      <c r="AG9" s="171">
        <f aca="true" t="shared" si="15" ref="AG9:AG27">AE9-AD9</f>
        <v>5743</v>
      </c>
      <c r="AH9" s="171">
        <f>SUM(AH10:AH27)</f>
        <v>6647</v>
      </c>
      <c r="AI9" s="171">
        <f>SUM(AI10:AI27)</f>
        <v>6383</v>
      </c>
      <c r="AJ9" s="174">
        <f aca="true" t="shared" si="16" ref="AJ9:AJ27">AI9/AH9*100</f>
        <v>96.0282834361366</v>
      </c>
      <c r="AK9" s="171">
        <f aca="true" t="shared" si="17" ref="AK9:AK27">AI9-AH9</f>
        <v>-264</v>
      </c>
      <c r="AL9" s="175">
        <f>SUM(AL10:AL27)</f>
        <v>6260</v>
      </c>
      <c r="AM9" s="175">
        <f>SUM(AM10:AM27)</f>
        <v>7618</v>
      </c>
      <c r="AN9" s="176">
        <f>ROUND(AM9/AL9*100,1)</f>
        <v>121.7</v>
      </c>
      <c r="AO9" s="175">
        <f aca="true" t="shared" si="18" ref="AO9:AO27">AM9-AL9</f>
        <v>1358</v>
      </c>
      <c r="AP9" s="171">
        <f>SUM(AP10:AP27)</f>
        <v>31579</v>
      </c>
      <c r="AQ9" s="171">
        <f>SUM(AQ10:AQ27)</f>
        <v>36042</v>
      </c>
      <c r="AR9" s="174">
        <f aca="true" t="shared" si="19" ref="AR9:AR27">ROUND(AQ9/AP9*100,1)</f>
        <v>114.1</v>
      </c>
      <c r="AS9" s="171">
        <f aca="true" t="shared" si="20" ref="AS9:AS27">AQ9-AP9</f>
        <v>4463</v>
      </c>
      <c r="AT9" s="171">
        <f>SUM(AT10:AT27)</f>
        <v>7478</v>
      </c>
      <c r="AU9" s="171">
        <f>SUM(AU10:AU27)</f>
        <v>6481</v>
      </c>
      <c r="AV9" s="174">
        <f aca="true" t="shared" si="21" ref="AV9:AV27">AU9/AT9*100</f>
        <v>86.66755817063387</v>
      </c>
      <c r="AW9" s="171">
        <f aca="true" t="shared" si="22" ref="AW9:AW27">AU9-AT9</f>
        <v>-997</v>
      </c>
      <c r="AX9" s="171">
        <f>SUM(AX10:AX27)</f>
        <v>5940</v>
      </c>
      <c r="AY9" s="171">
        <f>SUM(AY10:AY27)</f>
        <v>5070</v>
      </c>
      <c r="AZ9" s="174">
        <f>AY9/AX9*100</f>
        <v>85.35353535353535</v>
      </c>
      <c r="BA9" s="171">
        <f aca="true" t="shared" si="23" ref="BA9:BA27">AY9-AX9</f>
        <v>-870</v>
      </c>
      <c r="BB9" s="171">
        <v>1742</v>
      </c>
      <c r="BC9" s="171">
        <v>1957</v>
      </c>
      <c r="BD9" s="171">
        <f aca="true" t="shared" si="24" ref="BD9:BD27">BC9-BB9</f>
        <v>215</v>
      </c>
      <c r="BE9" s="157">
        <v>1907</v>
      </c>
      <c r="BF9" s="157">
        <v>2381.8</v>
      </c>
      <c r="BG9" s="157">
        <f>BF9-BE9</f>
        <v>474.8000000000002</v>
      </c>
      <c r="BH9" s="171">
        <f>SUM(BH10:BH27)</f>
        <v>1693</v>
      </c>
      <c r="BI9" s="171">
        <f>SUM(BI10:BI27)</f>
        <v>3106</v>
      </c>
      <c r="BJ9" s="171">
        <f>SUM(BJ10:BJ27)</f>
        <v>3957</v>
      </c>
      <c r="BK9" s="174">
        <f>BJ9/BI9*100</f>
        <v>127.39858338699293</v>
      </c>
      <c r="BL9" s="171">
        <f>BJ9-BI9</f>
        <v>851</v>
      </c>
      <c r="BM9" s="171">
        <v>606</v>
      </c>
      <c r="BN9" s="171">
        <v>1190</v>
      </c>
      <c r="BO9" s="174">
        <f>BN9/BM9*100</f>
        <v>196.36963696369637</v>
      </c>
      <c r="BP9" s="171">
        <f>BN9-BM9</f>
        <v>584</v>
      </c>
      <c r="BQ9" s="128">
        <v>3962</v>
      </c>
      <c r="BR9" s="128">
        <v>5205.81</v>
      </c>
      <c r="BS9" s="263">
        <f>BR9/BQ9*100</f>
        <v>131.39348813730442</v>
      </c>
      <c r="BT9" s="262">
        <f>BR9-BQ9</f>
        <v>1243.8100000000004</v>
      </c>
    </row>
    <row r="10" spans="1:72" ht="20.25" customHeight="1">
      <c r="A10" s="130" t="s">
        <v>65</v>
      </c>
      <c r="B10" s="24">
        <v>1454</v>
      </c>
      <c r="C10" s="131">
        <v>1422</v>
      </c>
      <c r="D10" s="21">
        <f t="shared" si="0"/>
        <v>97.79917469050893</v>
      </c>
      <c r="E10" s="20">
        <f t="shared" si="1"/>
        <v>-32</v>
      </c>
      <c r="F10" s="24">
        <v>841</v>
      </c>
      <c r="G10" s="24">
        <v>877</v>
      </c>
      <c r="H10" s="21">
        <f t="shared" si="2"/>
        <v>104.28061831153389</v>
      </c>
      <c r="I10" s="20">
        <f t="shared" si="3"/>
        <v>36</v>
      </c>
      <c r="J10" s="24">
        <v>1043</v>
      </c>
      <c r="K10" s="24">
        <v>1104</v>
      </c>
      <c r="L10" s="21">
        <f t="shared" si="4"/>
        <v>105.84851390220518</v>
      </c>
      <c r="M10" s="20">
        <f t="shared" si="5"/>
        <v>61</v>
      </c>
      <c r="N10" s="25">
        <v>507</v>
      </c>
      <c r="O10" s="24">
        <v>490</v>
      </c>
      <c r="P10" s="22">
        <f t="shared" si="6"/>
        <v>96.64694280078896</v>
      </c>
      <c r="Q10" s="23">
        <f t="shared" si="7"/>
        <v>-17</v>
      </c>
      <c r="R10" s="24">
        <v>196</v>
      </c>
      <c r="S10" s="25">
        <v>191</v>
      </c>
      <c r="T10" s="22">
        <f t="shared" si="8"/>
        <v>97.44897959183673</v>
      </c>
      <c r="U10" s="20">
        <f t="shared" si="9"/>
        <v>-5</v>
      </c>
      <c r="V10" s="24">
        <v>3741</v>
      </c>
      <c r="W10" s="24">
        <v>4165</v>
      </c>
      <c r="X10" s="21">
        <f t="shared" si="10"/>
        <v>111.33386794974606</v>
      </c>
      <c r="Y10" s="20">
        <f t="shared" si="11"/>
        <v>424</v>
      </c>
      <c r="Z10" s="24">
        <v>1432</v>
      </c>
      <c r="AA10" s="24">
        <v>1394</v>
      </c>
      <c r="AB10" s="21">
        <f t="shared" si="12"/>
        <v>97.3463687150838</v>
      </c>
      <c r="AC10" s="20">
        <f t="shared" si="13"/>
        <v>-38</v>
      </c>
      <c r="AD10" s="24">
        <v>1177</v>
      </c>
      <c r="AE10" s="131">
        <v>1526</v>
      </c>
      <c r="AF10" s="21">
        <f t="shared" si="14"/>
        <v>129.65165675446048</v>
      </c>
      <c r="AG10" s="20">
        <f t="shared" si="15"/>
        <v>349</v>
      </c>
      <c r="AH10" s="24">
        <v>407</v>
      </c>
      <c r="AI10" s="24">
        <v>344</v>
      </c>
      <c r="AJ10" s="22">
        <f t="shared" si="16"/>
        <v>84.52088452088452</v>
      </c>
      <c r="AK10" s="20">
        <f t="shared" si="17"/>
        <v>-63</v>
      </c>
      <c r="AL10" s="26">
        <v>300</v>
      </c>
      <c r="AM10" s="26">
        <v>329</v>
      </c>
      <c r="AN10" s="132">
        <f aca="true" t="shared" si="25" ref="AN10:AN27">ROUND(AM10/AL10*100,1)</f>
        <v>109.7</v>
      </c>
      <c r="AO10" s="133">
        <f t="shared" si="18"/>
        <v>29</v>
      </c>
      <c r="AP10" s="27">
        <v>1050</v>
      </c>
      <c r="AQ10" s="24">
        <v>1109</v>
      </c>
      <c r="AR10" s="22">
        <f t="shared" si="19"/>
        <v>105.6</v>
      </c>
      <c r="AS10" s="20">
        <f t="shared" si="20"/>
        <v>59</v>
      </c>
      <c r="AT10" s="24">
        <v>429</v>
      </c>
      <c r="AU10" s="24">
        <v>332</v>
      </c>
      <c r="AV10" s="22">
        <f t="shared" si="21"/>
        <v>77.3892773892774</v>
      </c>
      <c r="AW10" s="20">
        <f t="shared" si="22"/>
        <v>-97</v>
      </c>
      <c r="AX10" s="24">
        <v>365</v>
      </c>
      <c r="AY10" s="24">
        <v>283</v>
      </c>
      <c r="AZ10" s="22">
        <f aca="true" t="shared" si="26" ref="AZ10:AZ27">AY10/AX10*100</f>
        <v>77.53424657534246</v>
      </c>
      <c r="BA10" s="20">
        <f t="shared" si="23"/>
        <v>-82</v>
      </c>
      <c r="BB10" s="134">
        <v>1667.8125</v>
      </c>
      <c r="BC10" s="24">
        <v>1925.9856630824372</v>
      </c>
      <c r="BD10" s="20">
        <f t="shared" si="24"/>
        <v>258.1731630824372</v>
      </c>
      <c r="BE10" s="147">
        <v>1714.9888143176734</v>
      </c>
      <c r="BF10" s="136">
        <v>2180.6970509383377</v>
      </c>
      <c r="BG10" s="157">
        <f aca="true" t="shared" si="27" ref="BG10:BG27">BF10-BE10</f>
        <v>465.70823662066437</v>
      </c>
      <c r="BH10" s="24">
        <v>19</v>
      </c>
      <c r="BI10" s="24">
        <v>33</v>
      </c>
      <c r="BJ10" s="24">
        <v>35</v>
      </c>
      <c r="BK10" s="129">
        <f aca="true" t="shared" si="28" ref="BK10:BK27">BJ10/BI10*100</f>
        <v>106.06060606060606</v>
      </c>
      <c r="BL10" s="128">
        <f aca="true" t="shared" si="29" ref="BL10:BL27">BJ10-BI10</f>
        <v>2</v>
      </c>
      <c r="BM10" s="24" t="s">
        <v>4</v>
      </c>
      <c r="BN10" s="24" t="s">
        <v>4</v>
      </c>
      <c r="BO10" s="24" t="s">
        <v>4</v>
      </c>
      <c r="BP10" s="24" t="s">
        <v>4</v>
      </c>
      <c r="BQ10" s="24">
        <v>3851.52</v>
      </c>
      <c r="BR10" s="24">
        <v>4666.8</v>
      </c>
      <c r="BS10" s="263">
        <f aca="true" t="shared" si="30" ref="BS10:BS27">BR10/BQ10*100</f>
        <v>121.16774675972084</v>
      </c>
      <c r="BT10" s="262">
        <f aca="true" t="shared" si="31" ref="BT10:BT27">BR10-BQ10</f>
        <v>815.2800000000002</v>
      </c>
    </row>
    <row r="11" spans="1:72" s="106" customFormat="1" ht="20.25" customHeight="1">
      <c r="A11" s="135" t="s">
        <v>66</v>
      </c>
      <c r="B11" s="136">
        <v>677</v>
      </c>
      <c r="C11" s="137">
        <v>600</v>
      </c>
      <c r="D11" s="138">
        <f t="shared" si="0"/>
        <v>88.62629246676515</v>
      </c>
      <c r="E11" s="139">
        <f t="shared" si="1"/>
        <v>-77</v>
      </c>
      <c r="F11" s="136">
        <v>455</v>
      </c>
      <c r="G11" s="136">
        <v>406</v>
      </c>
      <c r="H11" s="138">
        <f t="shared" si="2"/>
        <v>89.23076923076924</v>
      </c>
      <c r="I11" s="139">
        <f t="shared" si="3"/>
        <v>-49</v>
      </c>
      <c r="J11" s="136">
        <v>482</v>
      </c>
      <c r="K11" s="136">
        <v>606</v>
      </c>
      <c r="L11" s="138">
        <f t="shared" si="4"/>
        <v>125.72614107883817</v>
      </c>
      <c r="M11" s="139">
        <f t="shared" si="5"/>
        <v>124</v>
      </c>
      <c r="N11" s="140">
        <v>153</v>
      </c>
      <c r="O11" s="136">
        <v>300</v>
      </c>
      <c r="P11" s="141">
        <f t="shared" si="6"/>
        <v>196.078431372549</v>
      </c>
      <c r="Q11" s="142">
        <f t="shared" si="7"/>
        <v>147</v>
      </c>
      <c r="R11" s="136">
        <v>159</v>
      </c>
      <c r="S11" s="140">
        <v>154</v>
      </c>
      <c r="T11" s="141">
        <f t="shared" si="8"/>
        <v>96.85534591194968</v>
      </c>
      <c r="U11" s="139">
        <f t="shared" si="9"/>
        <v>-5</v>
      </c>
      <c r="V11" s="136">
        <v>2215</v>
      </c>
      <c r="W11" s="136">
        <v>3133</v>
      </c>
      <c r="X11" s="138">
        <f t="shared" si="10"/>
        <v>141.4446952595937</v>
      </c>
      <c r="Y11" s="139">
        <f t="shared" si="11"/>
        <v>918</v>
      </c>
      <c r="Z11" s="136">
        <v>671</v>
      </c>
      <c r="AA11" s="136">
        <v>594</v>
      </c>
      <c r="AB11" s="138">
        <f t="shared" si="12"/>
        <v>88.52459016393442</v>
      </c>
      <c r="AC11" s="139">
        <f t="shared" si="13"/>
        <v>-77</v>
      </c>
      <c r="AD11" s="136">
        <v>925</v>
      </c>
      <c r="AE11" s="137">
        <v>1162</v>
      </c>
      <c r="AF11" s="138">
        <f t="shared" si="14"/>
        <v>125.62162162162163</v>
      </c>
      <c r="AG11" s="139">
        <f t="shared" si="15"/>
        <v>237</v>
      </c>
      <c r="AH11" s="136">
        <v>176</v>
      </c>
      <c r="AI11" s="136">
        <v>134</v>
      </c>
      <c r="AJ11" s="141">
        <f t="shared" si="16"/>
        <v>76.13636363636364</v>
      </c>
      <c r="AK11" s="139">
        <f t="shared" si="17"/>
        <v>-42</v>
      </c>
      <c r="AL11" s="143">
        <v>136</v>
      </c>
      <c r="AM11" s="143">
        <v>142</v>
      </c>
      <c r="AN11" s="144">
        <f t="shared" si="25"/>
        <v>104.4</v>
      </c>
      <c r="AO11" s="145">
        <f t="shared" si="18"/>
        <v>6</v>
      </c>
      <c r="AP11" s="146">
        <v>505</v>
      </c>
      <c r="AQ11" s="136">
        <v>656</v>
      </c>
      <c r="AR11" s="141">
        <f t="shared" si="19"/>
        <v>129.9</v>
      </c>
      <c r="AS11" s="139">
        <f t="shared" si="20"/>
        <v>151</v>
      </c>
      <c r="AT11" s="136">
        <v>141</v>
      </c>
      <c r="AU11" s="136">
        <v>107</v>
      </c>
      <c r="AV11" s="141">
        <f t="shared" si="21"/>
        <v>75.88652482269504</v>
      </c>
      <c r="AW11" s="139">
        <f t="shared" si="22"/>
        <v>-34</v>
      </c>
      <c r="AX11" s="136">
        <v>118</v>
      </c>
      <c r="AY11" s="136">
        <v>92</v>
      </c>
      <c r="AZ11" s="141">
        <f t="shared" si="26"/>
        <v>77.96610169491525</v>
      </c>
      <c r="BA11" s="139">
        <f t="shared" si="23"/>
        <v>-26</v>
      </c>
      <c r="BB11" s="147">
        <v>1438.5714285714287</v>
      </c>
      <c r="BC11" s="136">
        <v>2051.4588859416444</v>
      </c>
      <c r="BD11" s="139">
        <f t="shared" si="24"/>
        <v>612.8874573702158</v>
      </c>
      <c r="BE11" s="134">
        <v>1645.029239766082</v>
      </c>
      <c r="BF11" s="24">
        <v>2194.6153846153848</v>
      </c>
      <c r="BG11" s="157">
        <f t="shared" si="27"/>
        <v>549.5861448493029</v>
      </c>
      <c r="BH11" s="136">
        <v>58</v>
      </c>
      <c r="BI11" s="136">
        <v>27</v>
      </c>
      <c r="BJ11" s="136">
        <v>33</v>
      </c>
      <c r="BK11" s="129">
        <f t="shared" si="28"/>
        <v>122.22222222222223</v>
      </c>
      <c r="BL11" s="128">
        <f t="shared" si="29"/>
        <v>6</v>
      </c>
      <c r="BM11" s="24" t="s">
        <v>4</v>
      </c>
      <c r="BN11" s="24" t="s">
        <v>4</v>
      </c>
      <c r="BO11" s="24" t="s">
        <v>4</v>
      </c>
      <c r="BP11" s="24" t="s">
        <v>4</v>
      </c>
      <c r="BQ11" s="24">
        <v>3931.3</v>
      </c>
      <c r="BR11" s="24">
        <v>4637.18</v>
      </c>
      <c r="BS11" s="263">
        <f t="shared" si="30"/>
        <v>117.95538371531048</v>
      </c>
      <c r="BT11" s="262">
        <f t="shared" si="31"/>
        <v>705.8800000000001</v>
      </c>
    </row>
    <row r="12" spans="1:72" ht="20.25" customHeight="1">
      <c r="A12" s="130" t="s">
        <v>67</v>
      </c>
      <c r="B12" s="24">
        <v>708</v>
      </c>
      <c r="C12" s="131">
        <v>525</v>
      </c>
      <c r="D12" s="21">
        <f t="shared" si="0"/>
        <v>74.15254237288136</v>
      </c>
      <c r="E12" s="20">
        <f t="shared" si="1"/>
        <v>-183</v>
      </c>
      <c r="F12" s="24">
        <v>427</v>
      </c>
      <c r="G12" s="24">
        <v>356</v>
      </c>
      <c r="H12" s="21">
        <f t="shared" si="2"/>
        <v>83.37236533957847</v>
      </c>
      <c r="I12" s="20">
        <f t="shared" si="3"/>
        <v>-71</v>
      </c>
      <c r="J12" s="24">
        <v>647</v>
      </c>
      <c r="K12" s="24">
        <v>677</v>
      </c>
      <c r="L12" s="21">
        <f t="shared" si="4"/>
        <v>104.63678516228747</v>
      </c>
      <c r="M12" s="20">
        <f t="shared" si="5"/>
        <v>30</v>
      </c>
      <c r="N12" s="25">
        <v>389</v>
      </c>
      <c r="O12" s="24">
        <v>416</v>
      </c>
      <c r="P12" s="22">
        <f t="shared" si="6"/>
        <v>106.94087403598971</v>
      </c>
      <c r="Q12" s="23">
        <f t="shared" si="7"/>
        <v>27</v>
      </c>
      <c r="R12" s="24">
        <v>96</v>
      </c>
      <c r="S12" s="25">
        <v>105</v>
      </c>
      <c r="T12" s="22">
        <f t="shared" si="8"/>
        <v>109.375</v>
      </c>
      <c r="U12" s="20">
        <f t="shared" si="9"/>
        <v>9</v>
      </c>
      <c r="V12" s="24">
        <v>2789</v>
      </c>
      <c r="W12" s="24">
        <v>3550</v>
      </c>
      <c r="X12" s="21">
        <f t="shared" si="10"/>
        <v>127.2857655073503</v>
      </c>
      <c r="Y12" s="20">
        <f t="shared" si="11"/>
        <v>761</v>
      </c>
      <c r="Z12" s="24">
        <v>701</v>
      </c>
      <c r="AA12" s="24">
        <v>523</v>
      </c>
      <c r="AB12" s="21">
        <f t="shared" si="12"/>
        <v>74.6077032810271</v>
      </c>
      <c r="AC12" s="20">
        <f t="shared" si="13"/>
        <v>-178</v>
      </c>
      <c r="AD12" s="24">
        <v>1072</v>
      </c>
      <c r="AE12" s="131">
        <v>1946</v>
      </c>
      <c r="AF12" s="21">
        <f t="shared" si="14"/>
        <v>181.52985074626866</v>
      </c>
      <c r="AG12" s="20">
        <f t="shared" si="15"/>
        <v>874</v>
      </c>
      <c r="AH12" s="24">
        <v>188</v>
      </c>
      <c r="AI12" s="24">
        <v>158</v>
      </c>
      <c r="AJ12" s="22">
        <f t="shared" si="16"/>
        <v>84.04255319148936</v>
      </c>
      <c r="AK12" s="20">
        <f t="shared" si="17"/>
        <v>-30</v>
      </c>
      <c r="AL12" s="26">
        <v>230</v>
      </c>
      <c r="AM12" s="26">
        <v>236</v>
      </c>
      <c r="AN12" s="132">
        <f t="shared" si="25"/>
        <v>102.6</v>
      </c>
      <c r="AO12" s="133">
        <f t="shared" si="18"/>
        <v>6</v>
      </c>
      <c r="AP12" s="27">
        <v>681</v>
      </c>
      <c r="AQ12" s="24">
        <v>708</v>
      </c>
      <c r="AR12" s="22">
        <f t="shared" si="19"/>
        <v>104</v>
      </c>
      <c r="AS12" s="20">
        <f t="shared" si="20"/>
        <v>27</v>
      </c>
      <c r="AT12" s="24">
        <v>133</v>
      </c>
      <c r="AU12" s="24">
        <v>115</v>
      </c>
      <c r="AV12" s="22">
        <f t="shared" si="21"/>
        <v>86.46616541353383</v>
      </c>
      <c r="AW12" s="20">
        <f t="shared" si="22"/>
        <v>-18</v>
      </c>
      <c r="AX12" s="24">
        <v>112</v>
      </c>
      <c r="AY12" s="24">
        <v>90</v>
      </c>
      <c r="AZ12" s="22">
        <f t="shared" si="26"/>
        <v>80.35714285714286</v>
      </c>
      <c r="BA12" s="20">
        <f t="shared" si="23"/>
        <v>-22</v>
      </c>
      <c r="BB12" s="134">
        <v>1627.8985507246377</v>
      </c>
      <c r="BC12" s="24">
        <v>1961.0389610389611</v>
      </c>
      <c r="BD12" s="20">
        <f t="shared" si="24"/>
        <v>333.1404103143234</v>
      </c>
      <c r="BE12" s="134">
        <v>1717.1875</v>
      </c>
      <c r="BF12" s="24">
        <v>1907.5949367088608</v>
      </c>
      <c r="BG12" s="157">
        <f t="shared" si="27"/>
        <v>190.4074367088608</v>
      </c>
      <c r="BH12" s="24">
        <v>12</v>
      </c>
      <c r="BI12" s="24">
        <v>21</v>
      </c>
      <c r="BJ12" s="24">
        <v>35</v>
      </c>
      <c r="BK12" s="129">
        <f t="shared" si="28"/>
        <v>166.66666666666669</v>
      </c>
      <c r="BL12" s="128">
        <f t="shared" si="29"/>
        <v>14</v>
      </c>
      <c r="BM12" s="24" t="s">
        <v>4</v>
      </c>
      <c r="BN12" s="24" t="s">
        <v>4</v>
      </c>
      <c r="BO12" s="24" t="s">
        <v>4</v>
      </c>
      <c r="BP12" s="24" t="s">
        <v>4</v>
      </c>
      <c r="BQ12" s="24">
        <v>3200</v>
      </c>
      <c r="BR12" s="24">
        <v>3943.58</v>
      </c>
      <c r="BS12" s="263">
        <f t="shared" si="30"/>
        <v>123.236875</v>
      </c>
      <c r="BT12" s="262">
        <f t="shared" si="31"/>
        <v>743.5799999999999</v>
      </c>
    </row>
    <row r="13" spans="1:72" ht="20.25" customHeight="1">
      <c r="A13" s="130" t="s">
        <v>68</v>
      </c>
      <c r="B13" s="24">
        <v>1860</v>
      </c>
      <c r="C13" s="131">
        <v>1492</v>
      </c>
      <c r="D13" s="21">
        <f t="shared" si="0"/>
        <v>80.21505376344086</v>
      </c>
      <c r="E13" s="20">
        <f t="shared" si="1"/>
        <v>-368</v>
      </c>
      <c r="F13" s="24">
        <v>1216</v>
      </c>
      <c r="G13" s="24">
        <v>997</v>
      </c>
      <c r="H13" s="21">
        <f t="shared" si="2"/>
        <v>81.99013157894737</v>
      </c>
      <c r="I13" s="20">
        <f t="shared" si="3"/>
        <v>-219</v>
      </c>
      <c r="J13" s="24">
        <v>1599</v>
      </c>
      <c r="K13" s="24">
        <v>1573</v>
      </c>
      <c r="L13" s="21">
        <f t="shared" si="4"/>
        <v>98.3739837398374</v>
      </c>
      <c r="M13" s="20">
        <f t="shared" si="5"/>
        <v>-26</v>
      </c>
      <c r="N13" s="25">
        <v>763</v>
      </c>
      <c r="O13" s="24">
        <v>993</v>
      </c>
      <c r="P13" s="22">
        <f t="shared" si="6"/>
        <v>130.14416775884666</v>
      </c>
      <c r="Q13" s="23">
        <f t="shared" si="7"/>
        <v>230</v>
      </c>
      <c r="R13" s="24">
        <v>320</v>
      </c>
      <c r="S13" s="25">
        <v>341</v>
      </c>
      <c r="T13" s="22">
        <f t="shared" si="8"/>
        <v>106.5625</v>
      </c>
      <c r="U13" s="20">
        <f t="shared" si="9"/>
        <v>21</v>
      </c>
      <c r="V13" s="24">
        <v>3542</v>
      </c>
      <c r="W13" s="24">
        <v>3875</v>
      </c>
      <c r="X13" s="21">
        <f t="shared" si="10"/>
        <v>109.40146809712029</v>
      </c>
      <c r="Y13" s="20">
        <f t="shared" si="11"/>
        <v>333</v>
      </c>
      <c r="Z13" s="24">
        <v>1842</v>
      </c>
      <c r="AA13" s="24">
        <v>1470</v>
      </c>
      <c r="AB13" s="21">
        <f t="shared" si="12"/>
        <v>79.80456026058633</v>
      </c>
      <c r="AC13" s="20">
        <f t="shared" si="13"/>
        <v>-372</v>
      </c>
      <c r="AD13" s="24">
        <v>684</v>
      </c>
      <c r="AE13" s="131">
        <v>593</v>
      </c>
      <c r="AF13" s="21">
        <f t="shared" si="14"/>
        <v>86.69590643274854</v>
      </c>
      <c r="AG13" s="20">
        <f t="shared" si="15"/>
        <v>-91</v>
      </c>
      <c r="AH13" s="24">
        <v>418</v>
      </c>
      <c r="AI13" s="24">
        <v>384</v>
      </c>
      <c r="AJ13" s="22">
        <f t="shared" si="16"/>
        <v>91.86602870813397</v>
      </c>
      <c r="AK13" s="20">
        <f t="shared" si="17"/>
        <v>-34</v>
      </c>
      <c r="AL13" s="26">
        <v>399</v>
      </c>
      <c r="AM13" s="26">
        <v>465</v>
      </c>
      <c r="AN13" s="132">
        <f t="shared" si="25"/>
        <v>116.5</v>
      </c>
      <c r="AO13" s="133">
        <f t="shared" si="18"/>
        <v>66</v>
      </c>
      <c r="AP13" s="27">
        <v>1488</v>
      </c>
      <c r="AQ13" s="24">
        <v>1716</v>
      </c>
      <c r="AR13" s="22">
        <f t="shared" si="19"/>
        <v>115.3</v>
      </c>
      <c r="AS13" s="20">
        <f t="shared" si="20"/>
        <v>228</v>
      </c>
      <c r="AT13" s="24">
        <v>476</v>
      </c>
      <c r="AU13" s="24">
        <v>365</v>
      </c>
      <c r="AV13" s="22">
        <f t="shared" si="21"/>
        <v>76.68067226890757</v>
      </c>
      <c r="AW13" s="20">
        <f t="shared" si="22"/>
        <v>-111</v>
      </c>
      <c r="AX13" s="24">
        <v>375</v>
      </c>
      <c r="AY13" s="24">
        <v>296</v>
      </c>
      <c r="AZ13" s="22">
        <f t="shared" si="26"/>
        <v>78.93333333333334</v>
      </c>
      <c r="BA13" s="20">
        <f t="shared" si="23"/>
        <v>-79</v>
      </c>
      <c r="BB13" s="134">
        <v>1501.797385620915</v>
      </c>
      <c r="BC13" s="24">
        <v>1592.4812030075188</v>
      </c>
      <c r="BD13" s="20">
        <f t="shared" si="24"/>
        <v>90.68381738660378</v>
      </c>
      <c r="BE13" s="134">
        <v>1735.6573705179283</v>
      </c>
      <c r="BF13" s="24">
        <v>2117.605633802817</v>
      </c>
      <c r="BG13" s="157">
        <f t="shared" si="27"/>
        <v>381.94826328488875</v>
      </c>
      <c r="BH13" s="24">
        <v>22</v>
      </c>
      <c r="BI13" s="24">
        <v>23</v>
      </c>
      <c r="BJ13" s="24">
        <v>91</v>
      </c>
      <c r="BK13" s="129">
        <f t="shared" si="28"/>
        <v>395.65217391304344</v>
      </c>
      <c r="BL13" s="128">
        <f t="shared" si="29"/>
        <v>68</v>
      </c>
      <c r="BM13" s="24" t="s">
        <v>4</v>
      </c>
      <c r="BN13" s="24" t="s">
        <v>4</v>
      </c>
      <c r="BO13" s="24" t="s">
        <v>4</v>
      </c>
      <c r="BP13" s="24" t="s">
        <v>4</v>
      </c>
      <c r="BQ13" s="24">
        <v>3584.5</v>
      </c>
      <c r="BR13" s="24">
        <v>4392.32</v>
      </c>
      <c r="BS13" s="263">
        <f t="shared" si="30"/>
        <v>122.53647649602455</v>
      </c>
      <c r="BT13" s="262">
        <f t="shared" si="31"/>
        <v>807.8199999999997</v>
      </c>
    </row>
    <row r="14" spans="1:72" s="15" customFormat="1" ht="20.25" customHeight="1">
      <c r="A14" s="130" t="s">
        <v>69</v>
      </c>
      <c r="B14" s="24">
        <v>601</v>
      </c>
      <c r="C14" s="131">
        <v>448</v>
      </c>
      <c r="D14" s="21">
        <f t="shared" si="0"/>
        <v>74.5424292845258</v>
      </c>
      <c r="E14" s="20">
        <f t="shared" si="1"/>
        <v>-153</v>
      </c>
      <c r="F14" s="24">
        <v>381</v>
      </c>
      <c r="G14" s="24">
        <v>279</v>
      </c>
      <c r="H14" s="21">
        <f t="shared" si="2"/>
        <v>73.22834645669292</v>
      </c>
      <c r="I14" s="20">
        <f t="shared" si="3"/>
        <v>-102</v>
      </c>
      <c r="J14" s="24">
        <v>439</v>
      </c>
      <c r="K14" s="24">
        <v>431</v>
      </c>
      <c r="L14" s="21">
        <f t="shared" si="4"/>
        <v>98.17767653758543</v>
      </c>
      <c r="M14" s="20">
        <f t="shared" si="5"/>
        <v>-8</v>
      </c>
      <c r="N14" s="25">
        <v>189</v>
      </c>
      <c r="O14" s="24">
        <v>242</v>
      </c>
      <c r="P14" s="22">
        <f t="shared" si="6"/>
        <v>128.04232804232805</v>
      </c>
      <c r="Q14" s="23">
        <f t="shared" si="7"/>
        <v>53</v>
      </c>
      <c r="R14" s="24">
        <v>145</v>
      </c>
      <c r="S14" s="25">
        <v>102</v>
      </c>
      <c r="T14" s="22">
        <f t="shared" si="8"/>
        <v>70.34482758620689</v>
      </c>
      <c r="U14" s="20">
        <f t="shared" si="9"/>
        <v>-43</v>
      </c>
      <c r="V14" s="24">
        <v>1667</v>
      </c>
      <c r="W14" s="24">
        <v>2450</v>
      </c>
      <c r="X14" s="21">
        <f t="shared" si="10"/>
        <v>146.97060587882424</v>
      </c>
      <c r="Y14" s="20">
        <f t="shared" si="11"/>
        <v>783</v>
      </c>
      <c r="Z14" s="24">
        <v>584</v>
      </c>
      <c r="AA14" s="24">
        <v>434</v>
      </c>
      <c r="AB14" s="21">
        <f t="shared" si="12"/>
        <v>74.31506849315068</v>
      </c>
      <c r="AC14" s="20">
        <f t="shared" si="13"/>
        <v>-150</v>
      </c>
      <c r="AD14" s="24">
        <v>494</v>
      </c>
      <c r="AE14" s="131">
        <v>852</v>
      </c>
      <c r="AF14" s="21">
        <f t="shared" si="14"/>
        <v>172.46963562753038</v>
      </c>
      <c r="AG14" s="20">
        <f t="shared" si="15"/>
        <v>358</v>
      </c>
      <c r="AH14" s="24">
        <v>297</v>
      </c>
      <c r="AI14" s="24">
        <v>226</v>
      </c>
      <c r="AJ14" s="22">
        <f t="shared" si="16"/>
        <v>76.0942760942761</v>
      </c>
      <c r="AK14" s="20">
        <f t="shared" si="17"/>
        <v>-71</v>
      </c>
      <c r="AL14" s="26">
        <v>134</v>
      </c>
      <c r="AM14" s="26">
        <v>143</v>
      </c>
      <c r="AN14" s="132">
        <f t="shared" si="25"/>
        <v>106.7</v>
      </c>
      <c r="AO14" s="133">
        <f t="shared" si="18"/>
        <v>9</v>
      </c>
      <c r="AP14" s="27">
        <v>459</v>
      </c>
      <c r="AQ14" s="24">
        <v>499</v>
      </c>
      <c r="AR14" s="22">
        <f t="shared" si="19"/>
        <v>108.7</v>
      </c>
      <c r="AS14" s="20">
        <f t="shared" si="20"/>
        <v>40</v>
      </c>
      <c r="AT14" s="24">
        <v>170</v>
      </c>
      <c r="AU14" s="24">
        <v>134</v>
      </c>
      <c r="AV14" s="22">
        <f t="shared" si="21"/>
        <v>78.82352941176471</v>
      </c>
      <c r="AW14" s="20">
        <f t="shared" si="22"/>
        <v>-36</v>
      </c>
      <c r="AX14" s="24">
        <v>152</v>
      </c>
      <c r="AY14" s="24">
        <v>110</v>
      </c>
      <c r="AZ14" s="22">
        <f t="shared" si="26"/>
        <v>72.36842105263158</v>
      </c>
      <c r="BA14" s="20">
        <f t="shared" si="23"/>
        <v>-42</v>
      </c>
      <c r="BB14" s="134">
        <v>2243.75</v>
      </c>
      <c r="BC14" s="24">
        <v>2659.731543624161</v>
      </c>
      <c r="BD14" s="20">
        <f t="shared" si="24"/>
        <v>415.9815436241611</v>
      </c>
      <c r="BE14" s="134">
        <v>2055.440414507772</v>
      </c>
      <c r="BF14" s="24">
        <v>2546.7741935483873</v>
      </c>
      <c r="BG14" s="157">
        <f t="shared" si="27"/>
        <v>491.33377904061535</v>
      </c>
      <c r="BH14" s="24">
        <v>15</v>
      </c>
      <c r="BI14" s="24">
        <v>44</v>
      </c>
      <c r="BJ14" s="24">
        <v>69</v>
      </c>
      <c r="BK14" s="129">
        <f t="shared" si="28"/>
        <v>156.8181818181818</v>
      </c>
      <c r="BL14" s="128">
        <f t="shared" si="29"/>
        <v>25</v>
      </c>
      <c r="BM14" s="24" t="s">
        <v>4</v>
      </c>
      <c r="BN14" s="24" t="s">
        <v>4</v>
      </c>
      <c r="BO14" s="24" t="s">
        <v>4</v>
      </c>
      <c r="BP14" s="24" t="s">
        <v>4</v>
      </c>
      <c r="BQ14" s="24">
        <v>3475.98</v>
      </c>
      <c r="BR14" s="24">
        <v>4983.7</v>
      </c>
      <c r="BS14" s="263">
        <f t="shared" si="30"/>
        <v>143.37539341423138</v>
      </c>
      <c r="BT14" s="262">
        <f t="shared" si="31"/>
        <v>1507.7199999999998</v>
      </c>
    </row>
    <row r="15" spans="1:72" s="15" customFormat="1" ht="20.25" customHeight="1">
      <c r="A15" s="130" t="s">
        <v>70</v>
      </c>
      <c r="B15" s="24">
        <v>510</v>
      </c>
      <c r="C15" s="131">
        <v>582</v>
      </c>
      <c r="D15" s="21">
        <f t="shared" si="0"/>
        <v>114.11764705882352</v>
      </c>
      <c r="E15" s="20">
        <f t="shared" si="1"/>
        <v>72</v>
      </c>
      <c r="F15" s="24">
        <v>308</v>
      </c>
      <c r="G15" s="24">
        <v>442</v>
      </c>
      <c r="H15" s="21">
        <f t="shared" si="2"/>
        <v>143.5064935064935</v>
      </c>
      <c r="I15" s="20">
        <f t="shared" si="3"/>
        <v>134</v>
      </c>
      <c r="J15" s="24">
        <v>1074</v>
      </c>
      <c r="K15" s="24">
        <v>1319</v>
      </c>
      <c r="L15" s="21">
        <f t="shared" si="4"/>
        <v>122.8119180633147</v>
      </c>
      <c r="M15" s="20">
        <f t="shared" si="5"/>
        <v>245</v>
      </c>
      <c r="N15" s="25">
        <v>879</v>
      </c>
      <c r="O15" s="24">
        <v>1076</v>
      </c>
      <c r="P15" s="22">
        <f t="shared" si="6"/>
        <v>122.4118316268487</v>
      </c>
      <c r="Q15" s="23">
        <f t="shared" si="7"/>
        <v>197</v>
      </c>
      <c r="R15" s="24">
        <v>79</v>
      </c>
      <c r="S15" s="25">
        <v>94</v>
      </c>
      <c r="T15" s="22">
        <f t="shared" si="8"/>
        <v>118.9873417721519</v>
      </c>
      <c r="U15" s="20">
        <f t="shared" si="9"/>
        <v>15</v>
      </c>
      <c r="V15" s="24">
        <v>3497</v>
      </c>
      <c r="W15" s="24">
        <v>4005</v>
      </c>
      <c r="X15" s="21">
        <f t="shared" si="10"/>
        <v>114.52673720331713</v>
      </c>
      <c r="Y15" s="20">
        <f t="shared" si="11"/>
        <v>508</v>
      </c>
      <c r="Z15" s="24">
        <v>490</v>
      </c>
      <c r="AA15" s="24">
        <v>567</v>
      </c>
      <c r="AB15" s="21">
        <f t="shared" si="12"/>
        <v>115.71428571428572</v>
      </c>
      <c r="AC15" s="20">
        <f t="shared" si="13"/>
        <v>77</v>
      </c>
      <c r="AD15" s="24">
        <v>1766</v>
      </c>
      <c r="AE15" s="131">
        <v>1499</v>
      </c>
      <c r="AF15" s="21">
        <f t="shared" si="14"/>
        <v>84.881087202718</v>
      </c>
      <c r="AG15" s="20">
        <f t="shared" si="15"/>
        <v>-267</v>
      </c>
      <c r="AH15" s="24">
        <v>106</v>
      </c>
      <c r="AI15" s="24">
        <v>113</v>
      </c>
      <c r="AJ15" s="22">
        <f t="shared" si="16"/>
        <v>106.60377358490567</v>
      </c>
      <c r="AK15" s="20">
        <f t="shared" si="17"/>
        <v>7</v>
      </c>
      <c r="AL15" s="26">
        <v>355</v>
      </c>
      <c r="AM15" s="26">
        <v>382</v>
      </c>
      <c r="AN15" s="132">
        <f t="shared" si="25"/>
        <v>107.6</v>
      </c>
      <c r="AO15" s="133">
        <f t="shared" si="18"/>
        <v>27</v>
      </c>
      <c r="AP15" s="27">
        <v>1816</v>
      </c>
      <c r="AQ15" s="24">
        <v>1986</v>
      </c>
      <c r="AR15" s="22">
        <f t="shared" si="19"/>
        <v>109.4</v>
      </c>
      <c r="AS15" s="20">
        <f t="shared" si="20"/>
        <v>170</v>
      </c>
      <c r="AT15" s="24">
        <v>147</v>
      </c>
      <c r="AU15" s="24">
        <v>197</v>
      </c>
      <c r="AV15" s="22">
        <f t="shared" si="21"/>
        <v>134.01360544217687</v>
      </c>
      <c r="AW15" s="20">
        <f t="shared" si="22"/>
        <v>50</v>
      </c>
      <c r="AX15" s="24">
        <v>110</v>
      </c>
      <c r="AY15" s="24">
        <v>152</v>
      </c>
      <c r="AZ15" s="22">
        <f t="shared" si="26"/>
        <v>138.1818181818182</v>
      </c>
      <c r="BA15" s="20">
        <f t="shared" si="23"/>
        <v>42</v>
      </c>
      <c r="BB15" s="134">
        <v>2484.507042253521</v>
      </c>
      <c r="BC15" s="24">
        <v>2392.5233644859813</v>
      </c>
      <c r="BD15" s="20">
        <f t="shared" si="24"/>
        <v>-91.98367776753958</v>
      </c>
      <c r="BE15" s="134">
        <v>2525</v>
      </c>
      <c r="BF15" s="24">
        <v>3003.529411764706</v>
      </c>
      <c r="BG15" s="157">
        <f t="shared" si="27"/>
        <v>478.52941176470586</v>
      </c>
      <c r="BH15" s="24">
        <v>89</v>
      </c>
      <c r="BI15" s="24">
        <v>232</v>
      </c>
      <c r="BJ15" s="24">
        <v>357</v>
      </c>
      <c r="BK15" s="129">
        <f t="shared" si="28"/>
        <v>153.8793103448276</v>
      </c>
      <c r="BL15" s="128">
        <f t="shared" si="29"/>
        <v>125</v>
      </c>
      <c r="BM15" s="24" t="s">
        <v>4</v>
      </c>
      <c r="BN15" s="24" t="s">
        <v>4</v>
      </c>
      <c r="BO15" s="24" t="s">
        <v>4</v>
      </c>
      <c r="BP15" s="24" t="s">
        <v>4</v>
      </c>
      <c r="BQ15" s="24">
        <v>4658.41</v>
      </c>
      <c r="BR15" s="24">
        <v>5669.42</v>
      </c>
      <c r="BS15" s="263">
        <f t="shared" si="30"/>
        <v>121.70289862850201</v>
      </c>
      <c r="BT15" s="262">
        <f t="shared" si="31"/>
        <v>1011.0100000000002</v>
      </c>
    </row>
    <row r="16" spans="1:72" s="15" customFormat="1" ht="20.25" customHeight="1">
      <c r="A16" s="130" t="s">
        <v>71</v>
      </c>
      <c r="B16" s="24">
        <v>642</v>
      </c>
      <c r="C16" s="131">
        <v>586</v>
      </c>
      <c r="D16" s="21">
        <f t="shared" si="0"/>
        <v>91.27725856697819</v>
      </c>
      <c r="E16" s="20">
        <f t="shared" si="1"/>
        <v>-56</v>
      </c>
      <c r="F16" s="24">
        <v>442</v>
      </c>
      <c r="G16" s="24">
        <v>406</v>
      </c>
      <c r="H16" s="21">
        <f t="shared" si="2"/>
        <v>91.8552036199095</v>
      </c>
      <c r="I16" s="20">
        <f t="shared" si="3"/>
        <v>-36</v>
      </c>
      <c r="J16" s="24">
        <v>495</v>
      </c>
      <c r="K16" s="24">
        <v>574</v>
      </c>
      <c r="L16" s="21">
        <f t="shared" si="4"/>
        <v>115.95959595959596</v>
      </c>
      <c r="M16" s="20">
        <f t="shared" si="5"/>
        <v>79</v>
      </c>
      <c r="N16" s="25">
        <v>297</v>
      </c>
      <c r="O16" s="24">
        <v>291</v>
      </c>
      <c r="P16" s="22">
        <f t="shared" si="6"/>
        <v>97.97979797979798</v>
      </c>
      <c r="Q16" s="23">
        <f t="shared" si="7"/>
        <v>-6</v>
      </c>
      <c r="R16" s="24">
        <v>118</v>
      </c>
      <c r="S16" s="25">
        <v>105</v>
      </c>
      <c r="T16" s="22">
        <f t="shared" si="8"/>
        <v>88.98305084745762</v>
      </c>
      <c r="U16" s="20">
        <f t="shared" si="9"/>
        <v>-13</v>
      </c>
      <c r="V16" s="24">
        <v>1650</v>
      </c>
      <c r="W16" s="24">
        <v>1489</v>
      </c>
      <c r="X16" s="21">
        <f t="shared" si="10"/>
        <v>90.24242424242425</v>
      </c>
      <c r="Y16" s="20">
        <f t="shared" si="11"/>
        <v>-161</v>
      </c>
      <c r="Z16" s="24">
        <v>636</v>
      </c>
      <c r="AA16" s="24">
        <v>583</v>
      </c>
      <c r="AB16" s="21">
        <f t="shared" si="12"/>
        <v>91.66666666666666</v>
      </c>
      <c r="AC16" s="20">
        <f t="shared" si="13"/>
        <v>-53</v>
      </c>
      <c r="AD16" s="24">
        <v>582</v>
      </c>
      <c r="AE16" s="131">
        <v>514</v>
      </c>
      <c r="AF16" s="21">
        <f t="shared" si="14"/>
        <v>88.31615120274914</v>
      </c>
      <c r="AG16" s="20">
        <f t="shared" si="15"/>
        <v>-68</v>
      </c>
      <c r="AH16" s="24">
        <v>55</v>
      </c>
      <c r="AI16" s="24">
        <v>80</v>
      </c>
      <c r="AJ16" s="22">
        <f t="shared" si="16"/>
        <v>145.45454545454547</v>
      </c>
      <c r="AK16" s="20">
        <f t="shared" si="17"/>
        <v>25</v>
      </c>
      <c r="AL16" s="26">
        <v>142</v>
      </c>
      <c r="AM16" s="26">
        <v>121</v>
      </c>
      <c r="AN16" s="132">
        <f t="shared" si="25"/>
        <v>85.2</v>
      </c>
      <c r="AO16" s="133">
        <f t="shared" si="18"/>
        <v>-21</v>
      </c>
      <c r="AP16" s="27">
        <v>525</v>
      </c>
      <c r="AQ16" s="24">
        <v>600</v>
      </c>
      <c r="AR16" s="22">
        <f t="shared" si="19"/>
        <v>114.3</v>
      </c>
      <c r="AS16" s="20">
        <f t="shared" si="20"/>
        <v>75</v>
      </c>
      <c r="AT16" s="24">
        <v>190</v>
      </c>
      <c r="AU16" s="24">
        <v>128</v>
      </c>
      <c r="AV16" s="22">
        <f t="shared" si="21"/>
        <v>67.36842105263158</v>
      </c>
      <c r="AW16" s="20">
        <f t="shared" si="22"/>
        <v>-62</v>
      </c>
      <c r="AX16" s="24">
        <v>174</v>
      </c>
      <c r="AY16" s="24">
        <v>114</v>
      </c>
      <c r="AZ16" s="22">
        <f t="shared" si="26"/>
        <v>65.51724137931035</v>
      </c>
      <c r="BA16" s="20">
        <f t="shared" si="23"/>
        <v>-60</v>
      </c>
      <c r="BB16" s="134">
        <v>1642.5339366515836</v>
      </c>
      <c r="BC16" s="24">
        <v>1982.394366197183</v>
      </c>
      <c r="BD16" s="20">
        <f t="shared" si="24"/>
        <v>339.86042954559935</v>
      </c>
      <c r="BE16" s="134">
        <v>1786.1818181818182</v>
      </c>
      <c r="BF16" s="24">
        <v>2230.0492610837437</v>
      </c>
      <c r="BG16" s="157">
        <f t="shared" si="27"/>
        <v>443.8674429019254</v>
      </c>
      <c r="BH16" s="24">
        <v>6</v>
      </c>
      <c r="BI16" s="24">
        <v>3</v>
      </c>
      <c r="BJ16" s="24">
        <v>10</v>
      </c>
      <c r="BK16" s="129">
        <f t="shared" si="28"/>
        <v>333.33333333333337</v>
      </c>
      <c r="BL16" s="128">
        <f t="shared" si="29"/>
        <v>7</v>
      </c>
      <c r="BM16" s="24" t="s">
        <v>4</v>
      </c>
      <c r="BN16" s="24" t="s">
        <v>4</v>
      </c>
      <c r="BO16" s="24" t="s">
        <v>4</v>
      </c>
      <c r="BP16" s="24" t="s">
        <v>4</v>
      </c>
      <c r="BQ16" s="24">
        <v>3200</v>
      </c>
      <c r="BR16" s="24">
        <v>4419.2</v>
      </c>
      <c r="BS16" s="263">
        <f t="shared" si="30"/>
        <v>138.1</v>
      </c>
      <c r="BT16" s="262">
        <f t="shared" si="31"/>
        <v>1219.1999999999998</v>
      </c>
    </row>
    <row r="17" spans="1:72" s="15" customFormat="1" ht="20.25" customHeight="1">
      <c r="A17" s="130" t="s">
        <v>90</v>
      </c>
      <c r="B17" s="24">
        <v>1232</v>
      </c>
      <c r="C17" s="131">
        <v>993</v>
      </c>
      <c r="D17" s="21">
        <f t="shared" si="0"/>
        <v>80.60064935064936</v>
      </c>
      <c r="E17" s="20">
        <f t="shared" si="1"/>
        <v>-239</v>
      </c>
      <c r="F17" s="24">
        <v>742</v>
      </c>
      <c r="G17" s="24">
        <v>643</v>
      </c>
      <c r="H17" s="21">
        <f t="shared" si="2"/>
        <v>86.6576819407008</v>
      </c>
      <c r="I17" s="20">
        <f t="shared" si="3"/>
        <v>-99</v>
      </c>
      <c r="J17" s="24">
        <v>725</v>
      </c>
      <c r="K17" s="24">
        <v>694</v>
      </c>
      <c r="L17" s="21">
        <f t="shared" si="4"/>
        <v>95.72413793103448</v>
      </c>
      <c r="M17" s="20">
        <f t="shared" si="5"/>
        <v>-31</v>
      </c>
      <c r="N17" s="25">
        <v>339</v>
      </c>
      <c r="O17" s="24">
        <v>292</v>
      </c>
      <c r="P17" s="22">
        <f t="shared" si="6"/>
        <v>86.13569321533923</v>
      </c>
      <c r="Q17" s="23">
        <f t="shared" si="7"/>
        <v>-47</v>
      </c>
      <c r="R17" s="24">
        <v>188</v>
      </c>
      <c r="S17" s="25">
        <v>176</v>
      </c>
      <c r="T17" s="22">
        <f t="shared" si="8"/>
        <v>93.61702127659575</v>
      </c>
      <c r="U17" s="20">
        <f t="shared" si="9"/>
        <v>-12</v>
      </c>
      <c r="V17" s="24">
        <v>2959</v>
      </c>
      <c r="W17" s="24">
        <v>3284</v>
      </c>
      <c r="X17" s="21">
        <f t="shared" si="10"/>
        <v>110.9834403514701</v>
      </c>
      <c r="Y17" s="20">
        <f t="shared" si="11"/>
        <v>325</v>
      </c>
      <c r="Z17" s="24">
        <v>1220</v>
      </c>
      <c r="AA17" s="24">
        <v>976</v>
      </c>
      <c r="AB17" s="21">
        <f t="shared" si="12"/>
        <v>80</v>
      </c>
      <c r="AC17" s="20">
        <f t="shared" si="13"/>
        <v>-244</v>
      </c>
      <c r="AD17" s="24">
        <v>983</v>
      </c>
      <c r="AE17" s="131">
        <v>1160</v>
      </c>
      <c r="AF17" s="21">
        <f t="shared" si="14"/>
        <v>118.0061037639878</v>
      </c>
      <c r="AG17" s="20">
        <f t="shared" si="15"/>
        <v>177</v>
      </c>
      <c r="AH17" s="24">
        <v>215</v>
      </c>
      <c r="AI17" s="24">
        <v>188</v>
      </c>
      <c r="AJ17" s="22">
        <f t="shared" si="16"/>
        <v>87.44186046511628</v>
      </c>
      <c r="AK17" s="20">
        <f t="shared" si="17"/>
        <v>-27</v>
      </c>
      <c r="AL17" s="26">
        <v>236</v>
      </c>
      <c r="AM17" s="26">
        <v>245</v>
      </c>
      <c r="AN17" s="132">
        <f t="shared" si="25"/>
        <v>103.8</v>
      </c>
      <c r="AO17" s="133">
        <f t="shared" si="18"/>
        <v>9</v>
      </c>
      <c r="AP17" s="27">
        <v>881</v>
      </c>
      <c r="AQ17" s="24">
        <v>866</v>
      </c>
      <c r="AR17" s="22">
        <f t="shared" si="19"/>
        <v>98.3</v>
      </c>
      <c r="AS17" s="20">
        <f t="shared" si="20"/>
        <v>-15</v>
      </c>
      <c r="AT17" s="24">
        <v>324</v>
      </c>
      <c r="AU17" s="24">
        <v>239</v>
      </c>
      <c r="AV17" s="22">
        <f t="shared" si="21"/>
        <v>73.76543209876543</v>
      </c>
      <c r="AW17" s="20">
        <f t="shared" si="22"/>
        <v>-85</v>
      </c>
      <c r="AX17" s="24">
        <v>257</v>
      </c>
      <c r="AY17" s="24">
        <v>198</v>
      </c>
      <c r="AZ17" s="22">
        <f t="shared" si="26"/>
        <v>77.04280155642024</v>
      </c>
      <c r="BA17" s="20">
        <f t="shared" si="23"/>
        <v>-59</v>
      </c>
      <c r="BB17" s="134">
        <v>1379.6511627906978</v>
      </c>
      <c r="BC17" s="24">
        <v>1689.1447368421052</v>
      </c>
      <c r="BD17" s="20">
        <f t="shared" si="24"/>
        <v>309.49357405140745</v>
      </c>
      <c r="BE17" s="134">
        <v>1771.7451523545706</v>
      </c>
      <c r="BF17" s="24">
        <v>2222.108843537415</v>
      </c>
      <c r="BG17" s="157">
        <f t="shared" si="27"/>
        <v>450.3636911828444</v>
      </c>
      <c r="BH17" s="24">
        <v>11</v>
      </c>
      <c r="BI17" s="24">
        <v>32</v>
      </c>
      <c r="BJ17" s="24">
        <v>55</v>
      </c>
      <c r="BK17" s="129">
        <f t="shared" si="28"/>
        <v>171.875</v>
      </c>
      <c r="BL17" s="128">
        <f t="shared" si="29"/>
        <v>23</v>
      </c>
      <c r="BM17" s="24" t="s">
        <v>4</v>
      </c>
      <c r="BN17" s="24" t="s">
        <v>4</v>
      </c>
      <c r="BO17" s="24" t="s">
        <v>4</v>
      </c>
      <c r="BP17" s="24" t="s">
        <v>4</v>
      </c>
      <c r="BQ17" s="24">
        <v>3304.31</v>
      </c>
      <c r="BR17" s="24">
        <v>5558.38</v>
      </c>
      <c r="BS17" s="263">
        <f t="shared" si="30"/>
        <v>168.2160572101286</v>
      </c>
      <c r="BT17" s="262">
        <f t="shared" si="31"/>
        <v>2254.07</v>
      </c>
    </row>
    <row r="18" spans="1:72" s="15" customFormat="1" ht="20.25" customHeight="1">
      <c r="A18" s="130" t="s">
        <v>91</v>
      </c>
      <c r="B18" s="24">
        <v>954</v>
      </c>
      <c r="C18" s="131">
        <v>715</v>
      </c>
      <c r="D18" s="21">
        <f t="shared" si="0"/>
        <v>74.94758909853249</v>
      </c>
      <c r="E18" s="20">
        <f t="shared" si="1"/>
        <v>-239</v>
      </c>
      <c r="F18" s="24">
        <v>612</v>
      </c>
      <c r="G18" s="24">
        <v>485</v>
      </c>
      <c r="H18" s="21">
        <f t="shared" si="2"/>
        <v>79.24836601307189</v>
      </c>
      <c r="I18" s="20">
        <f t="shared" si="3"/>
        <v>-127</v>
      </c>
      <c r="J18" s="24">
        <v>861</v>
      </c>
      <c r="K18" s="24">
        <v>1053</v>
      </c>
      <c r="L18" s="21">
        <f t="shared" si="4"/>
        <v>122.29965156794424</v>
      </c>
      <c r="M18" s="20">
        <f t="shared" si="5"/>
        <v>192</v>
      </c>
      <c r="N18" s="25">
        <v>469</v>
      </c>
      <c r="O18" s="24">
        <v>726</v>
      </c>
      <c r="P18" s="22">
        <f t="shared" si="6"/>
        <v>154.79744136460553</v>
      </c>
      <c r="Q18" s="23">
        <f t="shared" si="7"/>
        <v>257</v>
      </c>
      <c r="R18" s="24">
        <v>200</v>
      </c>
      <c r="S18" s="25">
        <v>145</v>
      </c>
      <c r="T18" s="22">
        <f t="shared" si="8"/>
        <v>72.5</v>
      </c>
      <c r="U18" s="20">
        <f t="shared" si="9"/>
        <v>-55</v>
      </c>
      <c r="V18" s="24">
        <v>3487</v>
      </c>
      <c r="W18" s="24">
        <v>6250</v>
      </c>
      <c r="X18" s="21">
        <f t="shared" si="10"/>
        <v>179.23716661887008</v>
      </c>
      <c r="Y18" s="20">
        <f t="shared" si="11"/>
        <v>2763</v>
      </c>
      <c r="Z18" s="24">
        <v>929</v>
      </c>
      <c r="AA18" s="24">
        <v>694</v>
      </c>
      <c r="AB18" s="21">
        <f t="shared" si="12"/>
        <v>74.70398277717976</v>
      </c>
      <c r="AC18" s="20">
        <f t="shared" si="13"/>
        <v>-235</v>
      </c>
      <c r="AD18" s="24">
        <v>1548</v>
      </c>
      <c r="AE18" s="131">
        <v>2849</v>
      </c>
      <c r="AF18" s="21">
        <f t="shared" si="14"/>
        <v>184.04392764857883</v>
      </c>
      <c r="AG18" s="20">
        <f t="shared" si="15"/>
        <v>1301</v>
      </c>
      <c r="AH18" s="24">
        <v>282</v>
      </c>
      <c r="AI18" s="24">
        <v>276</v>
      </c>
      <c r="AJ18" s="22">
        <f t="shared" si="16"/>
        <v>97.87234042553192</v>
      </c>
      <c r="AK18" s="20">
        <f t="shared" si="17"/>
        <v>-6</v>
      </c>
      <c r="AL18" s="26">
        <v>265</v>
      </c>
      <c r="AM18" s="26">
        <v>285</v>
      </c>
      <c r="AN18" s="132">
        <f t="shared" si="25"/>
        <v>107.5</v>
      </c>
      <c r="AO18" s="133">
        <f t="shared" si="18"/>
        <v>20</v>
      </c>
      <c r="AP18" s="27">
        <v>1208</v>
      </c>
      <c r="AQ18" s="24">
        <v>1300</v>
      </c>
      <c r="AR18" s="22">
        <f t="shared" si="19"/>
        <v>107.6</v>
      </c>
      <c r="AS18" s="20">
        <f t="shared" si="20"/>
        <v>92</v>
      </c>
      <c r="AT18" s="24">
        <v>249</v>
      </c>
      <c r="AU18" s="24">
        <v>159</v>
      </c>
      <c r="AV18" s="22">
        <f t="shared" si="21"/>
        <v>63.85542168674698</v>
      </c>
      <c r="AW18" s="20">
        <f t="shared" si="22"/>
        <v>-90</v>
      </c>
      <c r="AX18" s="24">
        <v>216</v>
      </c>
      <c r="AY18" s="24">
        <v>138</v>
      </c>
      <c r="AZ18" s="22">
        <f t="shared" si="26"/>
        <v>63.888888888888886</v>
      </c>
      <c r="BA18" s="20">
        <f t="shared" si="23"/>
        <v>-78</v>
      </c>
      <c r="BB18" s="134">
        <v>1628.2051282051282</v>
      </c>
      <c r="BC18" s="24">
        <v>1516.8724279835392</v>
      </c>
      <c r="BD18" s="20">
        <f t="shared" si="24"/>
        <v>-111.332700221589</v>
      </c>
      <c r="BE18" s="134">
        <v>1718.2965299684543</v>
      </c>
      <c r="BF18" s="24">
        <v>2662.3853211009173</v>
      </c>
      <c r="BG18" s="157">
        <f t="shared" si="27"/>
        <v>944.088791132463</v>
      </c>
      <c r="BH18" s="24">
        <v>27</v>
      </c>
      <c r="BI18" s="24">
        <v>147</v>
      </c>
      <c r="BJ18" s="24">
        <v>79</v>
      </c>
      <c r="BK18" s="129">
        <f t="shared" si="28"/>
        <v>53.74149659863946</v>
      </c>
      <c r="BL18" s="128">
        <f t="shared" si="29"/>
        <v>-68</v>
      </c>
      <c r="BM18" s="24" t="s">
        <v>4</v>
      </c>
      <c r="BN18" s="24" t="s">
        <v>4</v>
      </c>
      <c r="BO18" s="24" t="s">
        <v>4</v>
      </c>
      <c r="BP18" s="24" t="s">
        <v>4</v>
      </c>
      <c r="BQ18" s="24">
        <v>3565.79</v>
      </c>
      <c r="BR18" s="24">
        <v>4415.3</v>
      </c>
      <c r="BS18" s="263">
        <f t="shared" si="30"/>
        <v>123.823893162525</v>
      </c>
      <c r="BT18" s="262">
        <f t="shared" si="31"/>
        <v>849.5100000000002</v>
      </c>
    </row>
    <row r="19" spans="1:72" s="15" customFormat="1" ht="20.25" customHeight="1">
      <c r="A19" s="130" t="s">
        <v>72</v>
      </c>
      <c r="B19" s="24">
        <v>1097</v>
      </c>
      <c r="C19" s="131">
        <v>925</v>
      </c>
      <c r="D19" s="21">
        <f t="shared" si="0"/>
        <v>84.32087511394712</v>
      </c>
      <c r="E19" s="20">
        <f t="shared" si="1"/>
        <v>-172</v>
      </c>
      <c r="F19" s="24">
        <v>714</v>
      </c>
      <c r="G19" s="24">
        <v>592</v>
      </c>
      <c r="H19" s="21">
        <f t="shared" si="2"/>
        <v>82.91316526610645</v>
      </c>
      <c r="I19" s="20">
        <f t="shared" si="3"/>
        <v>-122</v>
      </c>
      <c r="J19" s="24">
        <v>639</v>
      </c>
      <c r="K19" s="24">
        <v>648</v>
      </c>
      <c r="L19" s="21">
        <f t="shared" si="4"/>
        <v>101.40845070422534</v>
      </c>
      <c r="M19" s="20">
        <f t="shared" si="5"/>
        <v>9</v>
      </c>
      <c r="N19" s="25">
        <v>241</v>
      </c>
      <c r="O19" s="24">
        <v>263</v>
      </c>
      <c r="P19" s="22">
        <f t="shared" si="6"/>
        <v>109.12863070539419</v>
      </c>
      <c r="Q19" s="23">
        <f t="shared" si="7"/>
        <v>22</v>
      </c>
      <c r="R19" s="24">
        <v>183</v>
      </c>
      <c r="S19" s="25">
        <v>197</v>
      </c>
      <c r="T19" s="22">
        <f t="shared" si="8"/>
        <v>107.65027322404373</v>
      </c>
      <c r="U19" s="20">
        <f t="shared" si="9"/>
        <v>14</v>
      </c>
      <c r="V19" s="24">
        <v>3480</v>
      </c>
      <c r="W19" s="24">
        <v>4016</v>
      </c>
      <c r="X19" s="21">
        <f t="shared" si="10"/>
        <v>115.40229885057471</v>
      </c>
      <c r="Y19" s="20">
        <f t="shared" si="11"/>
        <v>536</v>
      </c>
      <c r="Z19" s="24">
        <v>1068</v>
      </c>
      <c r="AA19" s="24">
        <v>906</v>
      </c>
      <c r="AB19" s="21">
        <f t="shared" si="12"/>
        <v>84.8314606741573</v>
      </c>
      <c r="AC19" s="20">
        <f t="shared" si="13"/>
        <v>-162</v>
      </c>
      <c r="AD19" s="24">
        <v>1424</v>
      </c>
      <c r="AE19" s="131">
        <v>1657</v>
      </c>
      <c r="AF19" s="21">
        <f t="shared" si="14"/>
        <v>116.3623595505618</v>
      </c>
      <c r="AG19" s="20">
        <f t="shared" si="15"/>
        <v>233</v>
      </c>
      <c r="AH19" s="24">
        <v>214</v>
      </c>
      <c r="AI19" s="24">
        <v>282</v>
      </c>
      <c r="AJ19" s="22">
        <f t="shared" si="16"/>
        <v>131.77570093457945</v>
      </c>
      <c r="AK19" s="20">
        <f t="shared" si="17"/>
        <v>68</v>
      </c>
      <c r="AL19" s="26">
        <v>221</v>
      </c>
      <c r="AM19" s="26">
        <v>235</v>
      </c>
      <c r="AN19" s="132">
        <f t="shared" si="25"/>
        <v>106.3</v>
      </c>
      <c r="AO19" s="133">
        <f t="shared" si="18"/>
        <v>14</v>
      </c>
      <c r="AP19" s="27">
        <v>736</v>
      </c>
      <c r="AQ19" s="24">
        <v>796</v>
      </c>
      <c r="AR19" s="22">
        <f t="shared" si="19"/>
        <v>108.2</v>
      </c>
      <c r="AS19" s="20">
        <f t="shared" si="20"/>
        <v>60</v>
      </c>
      <c r="AT19" s="24">
        <v>264</v>
      </c>
      <c r="AU19" s="24">
        <v>174</v>
      </c>
      <c r="AV19" s="22">
        <f t="shared" si="21"/>
        <v>65.9090909090909</v>
      </c>
      <c r="AW19" s="20">
        <f t="shared" si="22"/>
        <v>-90</v>
      </c>
      <c r="AX19" s="24">
        <v>211</v>
      </c>
      <c r="AY19" s="24">
        <v>147</v>
      </c>
      <c r="AZ19" s="22">
        <f t="shared" si="26"/>
        <v>69.66824644549763</v>
      </c>
      <c r="BA19" s="20">
        <f t="shared" si="23"/>
        <v>-64</v>
      </c>
      <c r="BB19" s="134">
        <v>1620.3084832904885</v>
      </c>
      <c r="BC19" s="24">
        <v>1631.2292358803986</v>
      </c>
      <c r="BD19" s="20">
        <f t="shared" si="24"/>
        <v>10.92075258991008</v>
      </c>
      <c r="BE19" s="134">
        <v>1645.2768729641693</v>
      </c>
      <c r="BF19" s="24">
        <v>2061.6788321167883</v>
      </c>
      <c r="BG19" s="157">
        <f t="shared" si="27"/>
        <v>416.40195915261893</v>
      </c>
      <c r="BH19" s="24">
        <v>51</v>
      </c>
      <c r="BI19" s="24">
        <v>34</v>
      </c>
      <c r="BJ19" s="24">
        <v>40</v>
      </c>
      <c r="BK19" s="129">
        <f t="shared" si="28"/>
        <v>117.64705882352942</v>
      </c>
      <c r="BL19" s="128">
        <f t="shared" si="29"/>
        <v>6</v>
      </c>
      <c r="BM19" s="24" t="s">
        <v>4</v>
      </c>
      <c r="BN19" s="24" t="s">
        <v>4</v>
      </c>
      <c r="BO19" s="24" t="s">
        <v>4</v>
      </c>
      <c r="BP19" s="24" t="s">
        <v>4</v>
      </c>
      <c r="BQ19" s="24">
        <v>3564.71</v>
      </c>
      <c r="BR19" s="24">
        <v>4338.25</v>
      </c>
      <c r="BS19" s="263">
        <f t="shared" si="30"/>
        <v>121.69994193076015</v>
      </c>
      <c r="BT19" s="262">
        <f t="shared" si="31"/>
        <v>773.54</v>
      </c>
    </row>
    <row r="20" spans="1:72" s="28" customFormat="1" ht="20.25" customHeight="1">
      <c r="A20" s="148" t="s">
        <v>73</v>
      </c>
      <c r="B20" s="24">
        <v>909</v>
      </c>
      <c r="C20" s="131">
        <v>747</v>
      </c>
      <c r="D20" s="21">
        <f t="shared" si="0"/>
        <v>82.17821782178217</v>
      </c>
      <c r="E20" s="20">
        <f t="shared" si="1"/>
        <v>-162</v>
      </c>
      <c r="F20" s="24">
        <v>577</v>
      </c>
      <c r="G20" s="24">
        <v>527</v>
      </c>
      <c r="H20" s="21">
        <f t="shared" si="2"/>
        <v>91.33448873483535</v>
      </c>
      <c r="I20" s="20">
        <f t="shared" si="3"/>
        <v>-50</v>
      </c>
      <c r="J20" s="24">
        <v>932</v>
      </c>
      <c r="K20" s="24">
        <v>932</v>
      </c>
      <c r="L20" s="21">
        <f t="shared" si="4"/>
        <v>100</v>
      </c>
      <c r="M20" s="20">
        <f t="shared" si="5"/>
        <v>0</v>
      </c>
      <c r="N20" s="25">
        <v>525</v>
      </c>
      <c r="O20" s="24">
        <v>567</v>
      </c>
      <c r="P20" s="22">
        <f t="shared" si="6"/>
        <v>108</v>
      </c>
      <c r="Q20" s="23">
        <f t="shared" si="7"/>
        <v>42</v>
      </c>
      <c r="R20" s="24">
        <v>182</v>
      </c>
      <c r="S20" s="25">
        <v>166</v>
      </c>
      <c r="T20" s="22">
        <f t="shared" si="8"/>
        <v>91.20879120879121</v>
      </c>
      <c r="U20" s="20">
        <f t="shared" si="9"/>
        <v>-16</v>
      </c>
      <c r="V20" s="24">
        <v>3072</v>
      </c>
      <c r="W20" s="24">
        <v>3165</v>
      </c>
      <c r="X20" s="21">
        <f t="shared" si="10"/>
        <v>103.02734375</v>
      </c>
      <c r="Y20" s="20">
        <f t="shared" si="11"/>
        <v>93</v>
      </c>
      <c r="Z20" s="24">
        <v>893</v>
      </c>
      <c r="AA20" s="24">
        <v>737</v>
      </c>
      <c r="AB20" s="21">
        <f t="shared" si="12"/>
        <v>82.53079507278835</v>
      </c>
      <c r="AC20" s="20">
        <f t="shared" si="13"/>
        <v>-156</v>
      </c>
      <c r="AD20" s="24">
        <v>1171</v>
      </c>
      <c r="AE20" s="131">
        <v>1413</v>
      </c>
      <c r="AF20" s="21">
        <f t="shared" si="14"/>
        <v>120.66609735269</v>
      </c>
      <c r="AG20" s="20">
        <f t="shared" si="15"/>
        <v>242</v>
      </c>
      <c r="AH20" s="24">
        <v>456</v>
      </c>
      <c r="AI20" s="24">
        <v>313</v>
      </c>
      <c r="AJ20" s="22">
        <f t="shared" si="16"/>
        <v>68.64035087719299</v>
      </c>
      <c r="AK20" s="20">
        <f t="shared" si="17"/>
        <v>-143</v>
      </c>
      <c r="AL20" s="26">
        <v>236</v>
      </c>
      <c r="AM20" s="26">
        <v>254</v>
      </c>
      <c r="AN20" s="132">
        <f t="shared" si="25"/>
        <v>107.6</v>
      </c>
      <c r="AO20" s="133">
        <f t="shared" si="18"/>
        <v>18</v>
      </c>
      <c r="AP20" s="27">
        <v>912</v>
      </c>
      <c r="AQ20" s="24">
        <v>939</v>
      </c>
      <c r="AR20" s="22">
        <f t="shared" si="19"/>
        <v>103</v>
      </c>
      <c r="AS20" s="20">
        <f t="shared" si="20"/>
        <v>27</v>
      </c>
      <c r="AT20" s="24">
        <v>200</v>
      </c>
      <c r="AU20" s="24">
        <v>177</v>
      </c>
      <c r="AV20" s="22">
        <f t="shared" si="21"/>
        <v>88.5</v>
      </c>
      <c r="AW20" s="20">
        <f t="shared" si="22"/>
        <v>-23</v>
      </c>
      <c r="AX20" s="24">
        <v>157</v>
      </c>
      <c r="AY20" s="24">
        <v>133</v>
      </c>
      <c r="AZ20" s="22">
        <f t="shared" si="26"/>
        <v>84.71337579617835</v>
      </c>
      <c r="BA20" s="20">
        <f t="shared" si="23"/>
        <v>-24</v>
      </c>
      <c r="BB20" s="134">
        <v>1800.9036144578313</v>
      </c>
      <c r="BC20" s="24">
        <v>2017.857142857143</v>
      </c>
      <c r="BD20" s="20">
        <f t="shared" si="24"/>
        <v>216.9535283993116</v>
      </c>
      <c r="BE20" s="134">
        <v>1876.954732510288</v>
      </c>
      <c r="BF20" s="24">
        <v>2586.4978902953585</v>
      </c>
      <c r="BG20" s="157">
        <f t="shared" si="27"/>
        <v>709.5431577850704</v>
      </c>
      <c r="BH20" s="24">
        <v>14</v>
      </c>
      <c r="BI20" s="24">
        <v>44</v>
      </c>
      <c r="BJ20" s="24">
        <v>53</v>
      </c>
      <c r="BK20" s="129">
        <f t="shared" si="28"/>
        <v>120.45454545454545</v>
      </c>
      <c r="BL20" s="128">
        <f t="shared" si="29"/>
        <v>9</v>
      </c>
      <c r="BM20" s="24" t="s">
        <v>4</v>
      </c>
      <c r="BN20" s="24" t="s">
        <v>4</v>
      </c>
      <c r="BO20" s="24" t="s">
        <v>4</v>
      </c>
      <c r="BP20" s="24" t="s">
        <v>4</v>
      </c>
      <c r="BQ20" s="24">
        <v>3110.27</v>
      </c>
      <c r="BR20" s="24">
        <v>4841.65</v>
      </c>
      <c r="BS20" s="263">
        <f t="shared" si="30"/>
        <v>155.66654984936997</v>
      </c>
      <c r="BT20" s="262">
        <f t="shared" si="31"/>
        <v>1731.3799999999997</v>
      </c>
    </row>
    <row r="21" spans="1:72" s="15" customFormat="1" ht="20.25" customHeight="1">
      <c r="A21" s="130" t="s">
        <v>92</v>
      </c>
      <c r="B21" s="24">
        <v>975</v>
      </c>
      <c r="C21" s="131">
        <v>848</v>
      </c>
      <c r="D21" s="21">
        <f t="shared" si="0"/>
        <v>86.97435897435898</v>
      </c>
      <c r="E21" s="20">
        <f t="shared" si="1"/>
        <v>-127</v>
      </c>
      <c r="F21" s="24">
        <v>534</v>
      </c>
      <c r="G21" s="24">
        <v>555</v>
      </c>
      <c r="H21" s="21">
        <f t="shared" si="2"/>
        <v>103.93258426966293</v>
      </c>
      <c r="I21" s="20">
        <f t="shared" si="3"/>
        <v>21</v>
      </c>
      <c r="J21" s="24">
        <v>913</v>
      </c>
      <c r="K21" s="24">
        <v>985</v>
      </c>
      <c r="L21" s="21">
        <f t="shared" si="4"/>
        <v>107.88608981380065</v>
      </c>
      <c r="M21" s="20">
        <f t="shared" si="5"/>
        <v>72</v>
      </c>
      <c r="N21" s="25">
        <v>403</v>
      </c>
      <c r="O21" s="24">
        <v>510</v>
      </c>
      <c r="P21" s="22">
        <f t="shared" si="6"/>
        <v>126.55086848635236</v>
      </c>
      <c r="Q21" s="23">
        <f t="shared" si="7"/>
        <v>107</v>
      </c>
      <c r="R21" s="24">
        <v>205</v>
      </c>
      <c r="S21" s="25">
        <v>182</v>
      </c>
      <c r="T21" s="22">
        <f t="shared" si="8"/>
        <v>88.78048780487805</v>
      </c>
      <c r="U21" s="20">
        <f t="shared" si="9"/>
        <v>-23</v>
      </c>
      <c r="V21" s="24">
        <v>2973</v>
      </c>
      <c r="W21" s="24">
        <v>3988</v>
      </c>
      <c r="X21" s="21">
        <f t="shared" si="10"/>
        <v>134.1405987218298</v>
      </c>
      <c r="Y21" s="20">
        <f t="shared" si="11"/>
        <v>1015</v>
      </c>
      <c r="Z21" s="24">
        <v>967</v>
      </c>
      <c r="AA21" s="24">
        <v>844</v>
      </c>
      <c r="AB21" s="21">
        <f t="shared" si="12"/>
        <v>87.28024819027922</v>
      </c>
      <c r="AC21" s="20">
        <f t="shared" si="13"/>
        <v>-123</v>
      </c>
      <c r="AD21" s="24">
        <v>959</v>
      </c>
      <c r="AE21" s="131">
        <v>1494</v>
      </c>
      <c r="AF21" s="21">
        <f t="shared" si="14"/>
        <v>155.78727841501566</v>
      </c>
      <c r="AG21" s="20">
        <f t="shared" si="15"/>
        <v>535</v>
      </c>
      <c r="AH21" s="24">
        <v>384</v>
      </c>
      <c r="AI21" s="24">
        <v>277</v>
      </c>
      <c r="AJ21" s="22">
        <f t="shared" si="16"/>
        <v>72.13541666666666</v>
      </c>
      <c r="AK21" s="20">
        <f t="shared" si="17"/>
        <v>-107</v>
      </c>
      <c r="AL21" s="26">
        <v>190</v>
      </c>
      <c r="AM21" s="26">
        <v>216</v>
      </c>
      <c r="AN21" s="132">
        <f t="shared" si="25"/>
        <v>113.7</v>
      </c>
      <c r="AO21" s="133">
        <f t="shared" si="18"/>
        <v>26</v>
      </c>
      <c r="AP21" s="27">
        <v>919</v>
      </c>
      <c r="AQ21" s="24">
        <v>999</v>
      </c>
      <c r="AR21" s="22">
        <f t="shared" si="19"/>
        <v>108.7</v>
      </c>
      <c r="AS21" s="20">
        <f t="shared" si="20"/>
        <v>80</v>
      </c>
      <c r="AT21" s="24">
        <v>201</v>
      </c>
      <c r="AU21" s="24">
        <v>115</v>
      </c>
      <c r="AV21" s="22">
        <f t="shared" si="21"/>
        <v>57.2139303482587</v>
      </c>
      <c r="AW21" s="20">
        <f t="shared" si="22"/>
        <v>-86</v>
      </c>
      <c r="AX21" s="24">
        <v>169</v>
      </c>
      <c r="AY21" s="24">
        <v>99</v>
      </c>
      <c r="AZ21" s="22">
        <f t="shared" si="26"/>
        <v>58.57988165680473</v>
      </c>
      <c r="BA21" s="20">
        <f t="shared" si="23"/>
        <v>-70</v>
      </c>
      <c r="BB21" s="134">
        <v>2245.343137254902</v>
      </c>
      <c r="BC21" s="24">
        <v>1545.6973293768547</v>
      </c>
      <c r="BD21" s="20">
        <f t="shared" si="24"/>
        <v>-699.6458078780474</v>
      </c>
      <c r="BE21" s="134">
        <v>1581.8930041152264</v>
      </c>
      <c r="BF21" s="24">
        <v>2019.2660550458716</v>
      </c>
      <c r="BG21" s="157">
        <f t="shared" si="27"/>
        <v>437.37305093064515</v>
      </c>
      <c r="BH21" s="24">
        <v>27</v>
      </c>
      <c r="BI21" s="24">
        <v>13</v>
      </c>
      <c r="BJ21" s="24">
        <v>19</v>
      </c>
      <c r="BK21" s="129">
        <f t="shared" si="28"/>
        <v>146.15384615384613</v>
      </c>
      <c r="BL21" s="128">
        <f t="shared" si="29"/>
        <v>6</v>
      </c>
      <c r="BM21" s="24" t="s">
        <v>4</v>
      </c>
      <c r="BN21" s="24" t="s">
        <v>4</v>
      </c>
      <c r="BO21" s="24" t="s">
        <v>4</v>
      </c>
      <c r="BP21" s="24" t="s">
        <v>4</v>
      </c>
      <c r="BQ21" s="24">
        <v>3076.92</v>
      </c>
      <c r="BR21" s="24">
        <v>4453.37</v>
      </c>
      <c r="BS21" s="263">
        <f t="shared" si="30"/>
        <v>144.73466973466972</v>
      </c>
      <c r="BT21" s="262">
        <f t="shared" si="31"/>
        <v>1376.4499999999998</v>
      </c>
    </row>
    <row r="22" spans="1:72" s="15" customFormat="1" ht="20.25" customHeight="1">
      <c r="A22" s="130" t="s">
        <v>93</v>
      </c>
      <c r="B22" s="24">
        <v>1095</v>
      </c>
      <c r="C22" s="131">
        <v>1069</v>
      </c>
      <c r="D22" s="21">
        <f t="shared" si="0"/>
        <v>97.62557077625571</v>
      </c>
      <c r="E22" s="20">
        <f t="shared" si="1"/>
        <v>-26</v>
      </c>
      <c r="F22" s="24">
        <v>674</v>
      </c>
      <c r="G22" s="24">
        <v>651</v>
      </c>
      <c r="H22" s="21">
        <f t="shared" si="2"/>
        <v>96.58753709198812</v>
      </c>
      <c r="I22" s="20">
        <f t="shared" si="3"/>
        <v>-23</v>
      </c>
      <c r="J22" s="24">
        <v>638</v>
      </c>
      <c r="K22" s="24">
        <v>674</v>
      </c>
      <c r="L22" s="21">
        <f t="shared" si="4"/>
        <v>105.64263322884014</v>
      </c>
      <c r="M22" s="20">
        <f t="shared" si="5"/>
        <v>36</v>
      </c>
      <c r="N22" s="25">
        <v>286</v>
      </c>
      <c r="O22" s="24">
        <v>297</v>
      </c>
      <c r="P22" s="22">
        <f t="shared" si="6"/>
        <v>103.84615384615385</v>
      </c>
      <c r="Q22" s="23">
        <f t="shared" si="7"/>
        <v>11</v>
      </c>
      <c r="R22" s="24">
        <v>174</v>
      </c>
      <c r="S22" s="25">
        <v>158</v>
      </c>
      <c r="T22" s="22">
        <f t="shared" si="8"/>
        <v>90.80459770114942</v>
      </c>
      <c r="U22" s="20">
        <f t="shared" si="9"/>
        <v>-16</v>
      </c>
      <c r="V22" s="24">
        <v>2447</v>
      </c>
      <c r="W22" s="24">
        <v>2871</v>
      </c>
      <c r="X22" s="21">
        <f t="shared" si="10"/>
        <v>117.3273395995096</v>
      </c>
      <c r="Y22" s="20">
        <f t="shared" si="11"/>
        <v>424</v>
      </c>
      <c r="Z22" s="24">
        <v>1076</v>
      </c>
      <c r="AA22" s="24">
        <v>1054</v>
      </c>
      <c r="AB22" s="21">
        <f t="shared" si="12"/>
        <v>97.95539033457248</v>
      </c>
      <c r="AC22" s="20">
        <f t="shared" si="13"/>
        <v>-22</v>
      </c>
      <c r="AD22" s="24">
        <v>650</v>
      </c>
      <c r="AE22" s="131">
        <v>842</v>
      </c>
      <c r="AF22" s="21">
        <f t="shared" si="14"/>
        <v>129.53846153846155</v>
      </c>
      <c r="AG22" s="20">
        <f t="shared" si="15"/>
        <v>192</v>
      </c>
      <c r="AH22" s="24">
        <v>311</v>
      </c>
      <c r="AI22" s="24">
        <v>327</v>
      </c>
      <c r="AJ22" s="22">
        <f t="shared" si="16"/>
        <v>105.14469453376205</v>
      </c>
      <c r="AK22" s="20">
        <f t="shared" si="17"/>
        <v>16</v>
      </c>
      <c r="AL22" s="26">
        <v>165</v>
      </c>
      <c r="AM22" s="26">
        <v>205</v>
      </c>
      <c r="AN22" s="132">
        <f t="shared" si="25"/>
        <v>124.2</v>
      </c>
      <c r="AO22" s="133">
        <f t="shared" si="18"/>
        <v>40</v>
      </c>
      <c r="AP22" s="27">
        <v>732</v>
      </c>
      <c r="AQ22" s="24">
        <v>811</v>
      </c>
      <c r="AR22" s="22">
        <f t="shared" si="19"/>
        <v>110.8</v>
      </c>
      <c r="AS22" s="20">
        <f t="shared" si="20"/>
        <v>79</v>
      </c>
      <c r="AT22" s="24">
        <v>382</v>
      </c>
      <c r="AU22" s="24">
        <v>250</v>
      </c>
      <c r="AV22" s="22">
        <f t="shared" si="21"/>
        <v>65.44502617801047</v>
      </c>
      <c r="AW22" s="20">
        <f t="shared" si="22"/>
        <v>-132</v>
      </c>
      <c r="AX22" s="24">
        <v>328</v>
      </c>
      <c r="AY22" s="24">
        <v>218</v>
      </c>
      <c r="AZ22" s="22">
        <f t="shared" si="26"/>
        <v>66.46341463414635</v>
      </c>
      <c r="BA22" s="20">
        <f t="shared" si="23"/>
        <v>-110</v>
      </c>
      <c r="BB22" s="134">
        <v>1630.8788598574822</v>
      </c>
      <c r="BC22" s="24">
        <v>1670.712401055409</v>
      </c>
      <c r="BD22" s="20">
        <f t="shared" si="24"/>
        <v>39.833541197926706</v>
      </c>
      <c r="BE22" s="134">
        <v>1607.3529411764705</v>
      </c>
      <c r="BF22" s="24">
        <v>2040.7523510971787</v>
      </c>
      <c r="BG22" s="157">
        <f t="shared" si="27"/>
        <v>433.3994099207082</v>
      </c>
      <c r="BH22" s="24">
        <v>17</v>
      </c>
      <c r="BI22" s="24">
        <v>12</v>
      </c>
      <c r="BJ22" s="24">
        <v>39</v>
      </c>
      <c r="BK22" s="129">
        <f t="shared" si="28"/>
        <v>325</v>
      </c>
      <c r="BL22" s="128">
        <f t="shared" si="29"/>
        <v>27</v>
      </c>
      <c r="BM22" s="24" t="s">
        <v>4</v>
      </c>
      <c r="BN22" s="24" t="s">
        <v>4</v>
      </c>
      <c r="BO22" s="24" t="s">
        <v>4</v>
      </c>
      <c r="BP22" s="24" t="s">
        <v>4</v>
      </c>
      <c r="BQ22" s="24">
        <v>3456.67</v>
      </c>
      <c r="BR22" s="24">
        <v>4799.38</v>
      </c>
      <c r="BS22" s="263">
        <f t="shared" si="30"/>
        <v>138.8440319729682</v>
      </c>
      <c r="BT22" s="262">
        <f t="shared" si="31"/>
        <v>1342.71</v>
      </c>
    </row>
    <row r="23" spans="1:72" s="15" customFormat="1" ht="20.25" customHeight="1">
      <c r="A23" s="130" t="s">
        <v>74</v>
      </c>
      <c r="B23" s="24">
        <v>741</v>
      </c>
      <c r="C23" s="131">
        <v>636</v>
      </c>
      <c r="D23" s="21">
        <f t="shared" si="0"/>
        <v>85.82995951417004</v>
      </c>
      <c r="E23" s="20">
        <f t="shared" si="1"/>
        <v>-105</v>
      </c>
      <c r="F23" s="24">
        <v>405</v>
      </c>
      <c r="G23" s="24">
        <v>338</v>
      </c>
      <c r="H23" s="21">
        <f t="shared" si="2"/>
        <v>83.4567901234568</v>
      </c>
      <c r="I23" s="20">
        <f t="shared" si="3"/>
        <v>-67</v>
      </c>
      <c r="J23" s="24">
        <v>482</v>
      </c>
      <c r="K23" s="24">
        <v>565</v>
      </c>
      <c r="L23" s="21">
        <f t="shared" si="4"/>
        <v>117.21991701244814</v>
      </c>
      <c r="M23" s="20">
        <f t="shared" si="5"/>
        <v>83</v>
      </c>
      <c r="N23" s="25">
        <v>166</v>
      </c>
      <c r="O23" s="24">
        <v>224</v>
      </c>
      <c r="P23" s="22">
        <f t="shared" si="6"/>
        <v>134.93975903614458</v>
      </c>
      <c r="Q23" s="23">
        <f t="shared" si="7"/>
        <v>58</v>
      </c>
      <c r="R23" s="24">
        <v>92</v>
      </c>
      <c r="S23" s="25">
        <v>96</v>
      </c>
      <c r="T23" s="22">
        <f t="shared" si="8"/>
        <v>104.34782608695652</v>
      </c>
      <c r="U23" s="20">
        <f t="shared" si="9"/>
        <v>4</v>
      </c>
      <c r="V23" s="24">
        <v>2238</v>
      </c>
      <c r="W23" s="24">
        <v>2464</v>
      </c>
      <c r="X23" s="21">
        <f t="shared" si="10"/>
        <v>110.0983020554066</v>
      </c>
      <c r="Y23" s="20">
        <f t="shared" si="11"/>
        <v>226</v>
      </c>
      <c r="Z23" s="24">
        <v>729</v>
      </c>
      <c r="AA23" s="24">
        <v>618</v>
      </c>
      <c r="AB23" s="21">
        <f t="shared" si="12"/>
        <v>84.77366255144034</v>
      </c>
      <c r="AC23" s="20">
        <f t="shared" si="13"/>
        <v>-111</v>
      </c>
      <c r="AD23" s="24">
        <v>962</v>
      </c>
      <c r="AE23" s="131">
        <v>913</v>
      </c>
      <c r="AF23" s="21">
        <f t="shared" si="14"/>
        <v>94.9064449064449</v>
      </c>
      <c r="AG23" s="20">
        <f t="shared" si="15"/>
        <v>-49</v>
      </c>
      <c r="AH23" s="24">
        <v>135</v>
      </c>
      <c r="AI23" s="24">
        <v>155</v>
      </c>
      <c r="AJ23" s="22">
        <f t="shared" si="16"/>
        <v>114.81481481481481</v>
      </c>
      <c r="AK23" s="20">
        <f t="shared" si="17"/>
        <v>20</v>
      </c>
      <c r="AL23" s="26">
        <v>152</v>
      </c>
      <c r="AM23" s="26">
        <v>154</v>
      </c>
      <c r="AN23" s="132">
        <f t="shared" si="25"/>
        <v>101.3</v>
      </c>
      <c r="AO23" s="133">
        <f t="shared" si="18"/>
        <v>2</v>
      </c>
      <c r="AP23" s="27">
        <v>467</v>
      </c>
      <c r="AQ23" s="24">
        <v>567</v>
      </c>
      <c r="AR23" s="22">
        <f t="shared" si="19"/>
        <v>121.4</v>
      </c>
      <c r="AS23" s="20">
        <f t="shared" si="20"/>
        <v>100</v>
      </c>
      <c r="AT23" s="24">
        <v>257</v>
      </c>
      <c r="AU23" s="24">
        <v>151</v>
      </c>
      <c r="AV23" s="22">
        <f t="shared" si="21"/>
        <v>58.754863813229576</v>
      </c>
      <c r="AW23" s="20">
        <f t="shared" si="22"/>
        <v>-106</v>
      </c>
      <c r="AX23" s="24">
        <v>234</v>
      </c>
      <c r="AY23" s="24">
        <v>139</v>
      </c>
      <c r="AZ23" s="22">
        <f t="shared" si="26"/>
        <v>59.401709401709404</v>
      </c>
      <c r="BA23" s="20">
        <f t="shared" si="23"/>
        <v>-95</v>
      </c>
      <c r="BB23" s="134">
        <v>1296.5317919075144</v>
      </c>
      <c r="BC23" s="24">
        <v>1700.354609929078</v>
      </c>
      <c r="BD23" s="20">
        <f t="shared" si="24"/>
        <v>403.82281802156353</v>
      </c>
      <c r="BE23" s="134">
        <v>1610.8208955223881</v>
      </c>
      <c r="BF23" s="24">
        <v>2366.860465116279</v>
      </c>
      <c r="BG23" s="157">
        <f t="shared" si="27"/>
        <v>756.039569593891</v>
      </c>
      <c r="BH23" s="24">
        <v>4</v>
      </c>
      <c r="BI23" s="24">
        <v>6</v>
      </c>
      <c r="BJ23" s="24">
        <v>8</v>
      </c>
      <c r="BK23" s="129">
        <f t="shared" si="28"/>
        <v>133.33333333333331</v>
      </c>
      <c r="BL23" s="128">
        <f t="shared" si="29"/>
        <v>2</v>
      </c>
      <c r="BM23" s="24" t="s">
        <v>4</v>
      </c>
      <c r="BN23" s="24" t="s">
        <v>4</v>
      </c>
      <c r="BO23" s="24" t="s">
        <v>4</v>
      </c>
      <c r="BP23" s="24" t="s">
        <v>4</v>
      </c>
      <c r="BQ23" s="24">
        <v>3416.67</v>
      </c>
      <c r="BR23" s="24">
        <v>4311</v>
      </c>
      <c r="BS23" s="263">
        <f t="shared" si="30"/>
        <v>126.1754866580618</v>
      </c>
      <c r="BT23" s="262">
        <f t="shared" si="31"/>
        <v>894.3299999999999</v>
      </c>
    </row>
    <row r="24" spans="1:72" s="15" customFormat="1" ht="20.25" customHeight="1">
      <c r="A24" s="130" t="s">
        <v>94</v>
      </c>
      <c r="B24" s="24">
        <v>2278</v>
      </c>
      <c r="C24" s="131">
        <v>2261</v>
      </c>
      <c r="D24" s="21">
        <f t="shared" si="0"/>
        <v>99.25373134328358</v>
      </c>
      <c r="E24" s="20">
        <f t="shared" si="1"/>
        <v>-17</v>
      </c>
      <c r="F24" s="24">
        <v>1780</v>
      </c>
      <c r="G24" s="24">
        <v>1669</v>
      </c>
      <c r="H24" s="21">
        <f t="shared" si="2"/>
        <v>93.76404494382022</v>
      </c>
      <c r="I24" s="20">
        <f t="shared" si="3"/>
        <v>-111</v>
      </c>
      <c r="J24" s="24">
        <v>1733</v>
      </c>
      <c r="K24" s="24">
        <v>1769</v>
      </c>
      <c r="L24" s="21">
        <f t="shared" si="4"/>
        <v>102.07732256203117</v>
      </c>
      <c r="M24" s="20">
        <f t="shared" si="5"/>
        <v>36</v>
      </c>
      <c r="N24" s="25">
        <v>713</v>
      </c>
      <c r="O24" s="24">
        <v>728</v>
      </c>
      <c r="P24" s="22">
        <f t="shared" si="6"/>
        <v>102.10378681626928</v>
      </c>
      <c r="Q24" s="23">
        <f t="shared" si="7"/>
        <v>15</v>
      </c>
      <c r="R24" s="24">
        <v>232</v>
      </c>
      <c r="S24" s="25">
        <v>297</v>
      </c>
      <c r="T24" s="22">
        <f t="shared" si="8"/>
        <v>128.01724137931035</v>
      </c>
      <c r="U24" s="20">
        <f t="shared" si="9"/>
        <v>65</v>
      </c>
      <c r="V24" s="136">
        <v>6956</v>
      </c>
      <c r="W24" s="136">
        <v>8280</v>
      </c>
      <c r="X24" s="138">
        <f t="shared" si="10"/>
        <v>119.03392754456583</v>
      </c>
      <c r="Y24" s="180">
        <f t="shared" si="11"/>
        <v>1324</v>
      </c>
      <c r="Z24" s="136">
        <v>2229</v>
      </c>
      <c r="AA24" s="136">
        <v>2221</v>
      </c>
      <c r="AB24" s="138">
        <f t="shared" si="12"/>
        <v>99.64109466128309</v>
      </c>
      <c r="AC24" s="139">
        <f t="shared" si="13"/>
        <v>-8</v>
      </c>
      <c r="AD24" s="136">
        <v>3417</v>
      </c>
      <c r="AE24" s="137">
        <v>3946</v>
      </c>
      <c r="AF24" s="21">
        <f t="shared" si="14"/>
        <v>115.48141644717589</v>
      </c>
      <c r="AG24" s="149">
        <f t="shared" si="15"/>
        <v>529</v>
      </c>
      <c r="AH24" s="24">
        <v>616</v>
      </c>
      <c r="AI24" s="24">
        <v>637</v>
      </c>
      <c r="AJ24" s="22">
        <f t="shared" si="16"/>
        <v>103.40909090909092</v>
      </c>
      <c r="AK24" s="20">
        <f t="shared" si="17"/>
        <v>21</v>
      </c>
      <c r="AL24" s="26">
        <v>412</v>
      </c>
      <c r="AM24" s="26">
        <v>493</v>
      </c>
      <c r="AN24" s="132">
        <f t="shared" si="25"/>
        <v>119.7</v>
      </c>
      <c r="AO24" s="133">
        <f t="shared" si="18"/>
        <v>81</v>
      </c>
      <c r="AP24" s="27">
        <v>2166</v>
      </c>
      <c r="AQ24" s="24">
        <v>2269</v>
      </c>
      <c r="AR24" s="22">
        <f t="shared" si="19"/>
        <v>104.8</v>
      </c>
      <c r="AS24" s="20">
        <f t="shared" si="20"/>
        <v>103</v>
      </c>
      <c r="AT24" s="24">
        <v>614</v>
      </c>
      <c r="AU24" s="24">
        <v>513</v>
      </c>
      <c r="AV24" s="22">
        <f t="shared" si="21"/>
        <v>83.55048859934854</v>
      </c>
      <c r="AW24" s="20">
        <f t="shared" si="22"/>
        <v>-101</v>
      </c>
      <c r="AX24" s="24">
        <v>484</v>
      </c>
      <c r="AY24" s="24">
        <v>413</v>
      </c>
      <c r="AZ24" s="22">
        <f t="shared" si="26"/>
        <v>85.3305785123967</v>
      </c>
      <c r="BA24" s="20">
        <f t="shared" si="23"/>
        <v>-71</v>
      </c>
      <c r="BB24" s="134">
        <v>1673.1843575418995</v>
      </c>
      <c r="BC24" s="24">
        <v>1982.2314049586778</v>
      </c>
      <c r="BD24" s="20">
        <f t="shared" si="24"/>
        <v>309.04704741677824</v>
      </c>
      <c r="BE24" s="134">
        <v>2092.333901192504</v>
      </c>
      <c r="BF24" s="24">
        <v>2571.1645101663585</v>
      </c>
      <c r="BG24" s="157">
        <f t="shared" si="27"/>
        <v>478.8306089738544</v>
      </c>
      <c r="BH24" s="24">
        <v>88</v>
      </c>
      <c r="BI24" s="24">
        <v>99</v>
      </c>
      <c r="BJ24" s="24">
        <v>224</v>
      </c>
      <c r="BK24" s="129">
        <f t="shared" si="28"/>
        <v>226.26262626262624</v>
      </c>
      <c r="BL24" s="128">
        <f t="shared" si="29"/>
        <v>125</v>
      </c>
      <c r="BM24" s="24" t="s">
        <v>4</v>
      </c>
      <c r="BN24" s="24" t="s">
        <v>4</v>
      </c>
      <c r="BO24" s="24" t="s">
        <v>4</v>
      </c>
      <c r="BP24" s="24" t="s">
        <v>4</v>
      </c>
      <c r="BQ24" s="24">
        <v>4153.87</v>
      </c>
      <c r="BR24" s="24">
        <v>5852.56</v>
      </c>
      <c r="BS24" s="263">
        <f t="shared" si="30"/>
        <v>140.89415412615224</v>
      </c>
      <c r="BT24" s="262">
        <f t="shared" si="31"/>
        <v>1698.6900000000005</v>
      </c>
    </row>
    <row r="25" spans="1:72" s="15" customFormat="1" ht="20.25" customHeight="1">
      <c r="A25" s="130" t="s">
        <v>62</v>
      </c>
      <c r="B25" s="24">
        <v>3567</v>
      </c>
      <c r="C25" s="131">
        <v>3226</v>
      </c>
      <c r="D25" s="21">
        <f t="shared" si="0"/>
        <v>90.44014578076815</v>
      </c>
      <c r="E25" s="20">
        <f t="shared" si="1"/>
        <v>-341</v>
      </c>
      <c r="F25" s="24">
        <v>2330</v>
      </c>
      <c r="G25" s="24">
        <v>2141</v>
      </c>
      <c r="H25" s="21">
        <f t="shared" si="2"/>
        <v>91.88841201716738</v>
      </c>
      <c r="I25" s="20">
        <f t="shared" si="3"/>
        <v>-189</v>
      </c>
      <c r="J25" s="24">
        <v>3533</v>
      </c>
      <c r="K25" s="24">
        <v>4117</v>
      </c>
      <c r="L25" s="21">
        <f t="shared" si="4"/>
        <v>116.52986130767053</v>
      </c>
      <c r="M25" s="20">
        <f t="shared" si="5"/>
        <v>584</v>
      </c>
      <c r="N25" s="25">
        <v>2361</v>
      </c>
      <c r="O25" s="24">
        <v>2852</v>
      </c>
      <c r="P25" s="22">
        <f t="shared" si="6"/>
        <v>120.79627276577722</v>
      </c>
      <c r="Q25" s="23">
        <f t="shared" si="7"/>
        <v>491</v>
      </c>
      <c r="R25" s="24">
        <v>364</v>
      </c>
      <c r="S25" s="25">
        <v>307</v>
      </c>
      <c r="T25" s="22">
        <f t="shared" si="8"/>
        <v>84.34065934065934</v>
      </c>
      <c r="U25" s="20">
        <f t="shared" si="9"/>
        <v>-57</v>
      </c>
      <c r="V25" s="136">
        <v>14395</v>
      </c>
      <c r="W25" s="136">
        <v>16077</v>
      </c>
      <c r="X25" s="138">
        <f t="shared" si="10"/>
        <v>111.68461271274748</v>
      </c>
      <c r="Y25" s="139">
        <f t="shared" si="11"/>
        <v>1682</v>
      </c>
      <c r="Z25" s="136">
        <v>3463</v>
      </c>
      <c r="AA25" s="136">
        <v>3095</v>
      </c>
      <c r="AB25" s="138">
        <f t="shared" si="12"/>
        <v>89.37337568582154</v>
      </c>
      <c r="AC25" s="139">
        <f t="shared" si="13"/>
        <v>-368</v>
      </c>
      <c r="AD25" s="136">
        <v>4786</v>
      </c>
      <c r="AE25" s="137">
        <v>5221</v>
      </c>
      <c r="AF25" s="21">
        <f t="shared" si="14"/>
        <v>109.08900961136649</v>
      </c>
      <c r="AG25" s="20">
        <f t="shared" si="15"/>
        <v>435</v>
      </c>
      <c r="AH25" s="24">
        <v>1399</v>
      </c>
      <c r="AI25" s="24">
        <v>1425</v>
      </c>
      <c r="AJ25" s="22">
        <f t="shared" si="16"/>
        <v>101.85847033595425</v>
      </c>
      <c r="AK25" s="20">
        <f t="shared" si="17"/>
        <v>26</v>
      </c>
      <c r="AL25" s="26">
        <v>857</v>
      </c>
      <c r="AM25" s="26">
        <v>1069</v>
      </c>
      <c r="AN25" s="132">
        <f t="shared" si="25"/>
        <v>124.7</v>
      </c>
      <c r="AO25" s="133">
        <f t="shared" si="18"/>
        <v>212</v>
      </c>
      <c r="AP25" s="27">
        <v>4018</v>
      </c>
      <c r="AQ25" s="24">
        <v>5008</v>
      </c>
      <c r="AR25" s="22">
        <f t="shared" si="19"/>
        <v>124.6</v>
      </c>
      <c r="AS25" s="20">
        <f t="shared" si="20"/>
        <v>990</v>
      </c>
      <c r="AT25" s="24">
        <v>1073</v>
      </c>
      <c r="AU25" s="24">
        <v>931</v>
      </c>
      <c r="AV25" s="22">
        <f t="shared" si="21"/>
        <v>86.76607642124884</v>
      </c>
      <c r="AW25" s="20">
        <f t="shared" si="22"/>
        <v>-142</v>
      </c>
      <c r="AX25" s="24">
        <v>765</v>
      </c>
      <c r="AY25" s="24">
        <v>653</v>
      </c>
      <c r="AZ25" s="22">
        <f t="shared" si="26"/>
        <v>85.359477124183</v>
      </c>
      <c r="BA25" s="20">
        <f t="shared" si="23"/>
        <v>-112</v>
      </c>
      <c r="BB25" s="134">
        <v>1626.0089686098654</v>
      </c>
      <c r="BC25" s="24">
        <v>1892.0277296360484</v>
      </c>
      <c r="BD25" s="20">
        <f t="shared" si="24"/>
        <v>266.01876102618303</v>
      </c>
      <c r="BE25" s="134">
        <v>1767.0807453416148</v>
      </c>
      <c r="BF25" s="24">
        <v>1989.375</v>
      </c>
      <c r="BG25" s="157">
        <f t="shared" si="27"/>
        <v>222.29425465838517</v>
      </c>
      <c r="BH25" s="24">
        <v>150</v>
      </c>
      <c r="BI25" s="24">
        <v>343</v>
      </c>
      <c r="BJ25" s="24">
        <v>384</v>
      </c>
      <c r="BK25" s="129">
        <f t="shared" si="28"/>
        <v>111.9533527696793</v>
      </c>
      <c r="BL25" s="128">
        <f t="shared" si="29"/>
        <v>41</v>
      </c>
      <c r="BM25" s="24" t="s">
        <v>4</v>
      </c>
      <c r="BN25" s="24" t="s">
        <v>4</v>
      </c>
      <c r="BO25" s="24" t="s">
        <v>4</v>
      </c>
      <c r="BP25" s="24" t="s">
        <v>4</v>
      </c>
      <c r="BQ25" s="24">
        <v>3771.82</v>
      </c>
      <c r="BR25" s="24">
        <v>5512.4</v>
      </c>
      <c r="BS25" s="263">
        <f t="shared" si="30"/>
        <v>146.1469529298853</v>
      </c>
      <c r="BT25" s="262">
        <f t="shared" si="31"/>
        <v>1740.5799999999995</v>
      </c>
    </row>
    <row r="26" spans="1:72" s="15" customFormat="1" ht="20.25" customHeight="1">
      <c r="A26" s="130" t="s">
        <v>63</v>
      </c>
      <c r="B26" s="24">
        <v>5114</v>
      </c>
      <c r="C26" s="131">
        <v>5195</v>
      </c>
      <c r="D26" s="21">
        <f t="shared" si="0"/>
        <v>101.58388736800939</v>
      </c>
      <c r="E26" s="20">
        <f t="shared" si="1"/>
        <v>81</v>
      </c>
      <c r="F26" s="24">
        <v>3452</v>
      </c>
      <c r="G26" s="24">
        <v>3369</v>
      </c>
      <c r="H26" s="21">
        <f t="shared" si="2"/>
        <v>97.59559675550406</v>
      </c>
      <c r="I26" s="20">
        <f t="shared" si="3"/>
        <v>-83</v>
      </c>
      <c r="J26" s="24">
        <v>4052</v>
      </c>
      <c r="K26" s="24">
        <v>4120</v>
      </c>
      <c r="L26" s="21">
        <f t="shared" si="4"/>
        <v>101.6781836130306</v>
      </c>
      <c r="M26" s="20">
        <f t="shared" si="5"/>
        <v>68</v>
      </c>
      <c r="N26" s="25">
        <v>2304</v>
      </c>
      <c r="O26" s="24">
        <v>2523</v>
      </c>
      <c r="P26" s="22">
        <f t="shared" si="6"/>
        <v>109.50520833333333</v>
      </c>
      <c r="Q26" s="23">
        <f t="shared" si="7"/>
        <v>219</v>
      </c>
      <c r="R26" s="24">
        <v>341</v>
      </c>
      <c r="S26" s="25">
        <v>377</v>
      </c>
      <c r="T26" s="22">
        <f t="shared" si="8"/>
        <v>110.55718475073313</v>
      </c>
      <c r="U26" s="20">
        <f t="shared" si="9"/>
        <v>36</v>
      </c>
      <c r="V26" s="136">
        <v>22211</v>
      </c>
      <c r="W26" s="136">
        <v>23553</v>
      </c>
      <c r="X26" s="138">
        <f t="shared" si="10"/>
        <v>106.04205123587411</v>
      </c>
      <c r="Y26" s="139">
        <f t="shared" si="11"/>
        <v>1342</v>
      </c>
      <c r="Z26" s="136">
        <v>5006</v>
      </c>
      <c r="AA26" s="136">
        <v>5103</v>
      </c>
      <c r="AB26" s="138">
        <f t="shared" si="12"/>
        <v>101.9376747902517</v>
      </c>
      <c r="AC26" s="139">
        <f t="shared" si="13"/>
        <v>97</v>
      </c>
      <c r="AD26" s="136">
        <v>9767</v>
      </c>
      <c r="AE26" s="137">
        <v>8934</v>
      </c>
      <c r="AF26" s="21">
        <f t="shared" si="14"/>
        <v>91.47128084365721</v>
      </c>
      <c r="AG26" s="20">
        <f t="shared" si="15"/>
        <v>-833</v>
      </c>
      <c r="AH26" s="24">
        <v>628</v>
      </c>
      <c r="AI26" s="24">
        <v>676</v>
      </c>
      <c r="AJ26" s="22">
        <f t="shared" si="16"/>
        <v>107.64331210191082</v>
      </c>
      <c r="AK26" s="20">
        <f t="shared" si="17"/>
        <v>48</v>
      </c>
      <c r="AL26" s="26">
        <v>1427</v>
      </c>
      <c r="AM26" s="26">
        <v>2215</v>
      </c>
      <c r="AN26" s="132">
        <f t="shared" si="25"/>
        <v>155.2</v>
      </c>
      <c r="AO26" s="133">
        <f t="shared" si="18"/>
        <v>788</v>
      </c>
      <c r="AP26" s="27">
        <v>10464</v>
      </c>
      <c r="AQ26" s="24">
        <v>12498</v>
      </c>
      <c r="AR26" s="22">
        <f t="shared" si="19"/>
        <v>119.4</v>
      </c>
      <c r="AS26" s="20">
        <f t="shared" si="20"/>
        <v>2034</v>
      </c>
      <c r="AT26" s="24">
        <v>1662</v>
      </c>
      <c r="AU26" s="24">
        <v>1871</v>
      </c>
      <c r="AV26" s="22">
        <f t="shared" si="21"/>
        <v>112.57521058965104</v>
      </c>
      <c r="AW26" s="20">
        <f t="shared" si="22"/>
        <v>209</v>
      </c>
      <c r="AX26" s="24">
        <v>1256</v>
      </c>
      <c r="AY26" s="24">
        <v>1404</v>
      </c>
      <c r="AZ26" s="22">
        <f t="shared" si="26"/>
        <v>111.78343949044587</v>
      </c>
      <c r="BA26" s="20">
        <f t="shared" si="23"/>
        <v>148</v>
      </c>
      <c r="BB26" s="134">
        <v>2016.1702127659576</v>
      </c>
      <c r="BC26" s="24">
        <v>2458.5954645208485</v>
      </c>
      <c r="BD26" s="20">
        <f t="shared" si="24"/>
        <v>442.42525175489095</v>
      </c>
      <c r="BE26" s="134">
        <v>2392.2897196261683</v>
      </c>
      <c r="BF26" s="24">
        <v>2925.0710227272725</v>
      </c>
      <c r="BG26" s="157">
        <f t="shared" si="27"/>
        <v>532.7813031011042</v>
      </c>
      <c r="BH26" s="24">
        <v>909</v>
      </c>
      <c r="BI26" s="24">
        <v>1694</v>
      </c>
      <c r="BJ26" s="24">
        <v>2066</v>
      </c>
      <c r="BK26" s="129">
        <f t="shared" si="28"/>
        <v>121.9598583234947</v>
      </c>
      <c r="BL26" s="128">
        <f t="shared" si="29"/>
        <v>372</v>
      </c>
      <c r="BM26" s="24" t="s">
        <v>4</v>
      </c>
      <c r="BN26" s="24" t="s">
        <v>4</v>
      </c>
      <c r="BO26" s="24" t="s">
        <v>4</v>
      </c>
      <c r="BP26" s="24" t="s">
        <v>4</v>
      </c>
      <c r="BQ26" s="24">
        <v>3979</v>
      </c>
      <c r="BR26" s="24">
        <v>5193.12</v>
      </c>
      <c r="BS26" s="263">
        <f t="shared" si="30"/>
        <v>130.51319426991705</v>
      </c>
      <c r="BT26" s="262">
        <f t="shared" si="31"/>
        <v>1214.12</v>
      </c>
    </row>
    <row r="27" spans="1:72" s="15" customFormat="1" ht="20.25" customHeight="1">
      <c r="A27" s="130" t="s">
        <v>75</v>
      </c>
      <c r="B27" s="24">
        <v>1744</v>
      </c>
      <c r="C27" s="131">
        <v>1674</v>
      </c>
      <c r="D27" s="21">
        <f t="shared" si="0"/>
        <v>95.9862385321101</v>
      </c>
      <c r="E27" s="20">
        <f t="shared" si="1"/>
        <v>-70</v>
      </c>
      <c r="F27" s="24">
        <v>1068</v>
      </c>
      <c r="G27" s="24">
        <v>1032</v>
      </c>
      <c r="H27" s="21">
        <f t="shared" si="2"/>
        <v>96.62921348314607</v>
      </c>
      <c r="I27" s="20">
        <f t="shared" si="3"/>
        <v>-36</v>
      </c>
      <c r="J27" s="24">
        <v>1860</v>
      </c>
      <c r="K27" s="24">
        <v>1913</v>
      </c>
      <c r="L27" s="21">
        <f t="shared" si="4"/>
        <v>102.8494623655914</v>
      </c>
      <c r="M27" s="20">
        <f t="shared" si="5"/>
        <v>53</v>
      </c>
      <c r="N27" s="25">
        <v>1369</v>
      </c>
      <c r="O27" s="24">
        <v>1364</v>
      </c>
      <c r="P27" s="22">
        <f t="shared" si="6"/>
        <v>99.63476990504017</v>
      </c>
      <c r="Q27" s="23">
        <f t="shared" si="7"/>
        <v>-5</v>
      </c>
      <c r="R27" s="24">
        <v>172</v>
      </c>
      <c r="S27" s="25">
        <v>208</v>
      </c>
      <c r="T27" s="22">
        <f t="shared" si="8"/>
        <v>120.93023255813952</v>
      </c>
      <c r="U27" s="20">
        <f t="shared" si="9"/>
        <v>36</v>
      </c>
      <c r="V27" s="24">
        <v>4978</v>
      </c>
      <c r="W27" s="24">
        <v>6830</v>
      </c>
      <c r="X27" s="21">
        <f t="shared" si="10"/>
        <v>137.20369626355966</v>
      </c>
      <c r="Y27" s="20">
        <f t="shared" si="11"/>
        <v>1852</v>
      </c>
      <c r="Z27" s="24">
        <v>1718</v>
      </c>
      <c r="AA27" s="24">
        <v>1657</v>
      </c>
      <c r="AB27" s="21">
        <f t="shared" si="12"/>
        <v>96.44935972060536</v>
      </c>
      <c r="AC27" s="20">
        <f t="shared" si="13"/>
        <v>-61</v>
      </c>
      <c r="AD27" s="24">
        <v>1135</v>
      </c>
      <c r="AE27" s="131">
        <v>2724</v>
      </c>
      <c r="AF27" s="21">
        <f t="shared" si="14"/>
        <v>240</v>
      </c>
      <c r="AG27" s="20">
        <f t="shared" si="15"/>
        <v>1589</v>
      </c>
      <c r="AH27" s="24">
        <v>360</v>
      </c>
      <c r="AI27" s="24">
        <v>388</v>
      </c>
      <c r="AJ27" s="22">
        <f t="shared" si="16"/>
        <v>107.77777777777777</v>
      </c>
      <c r="AK27" s="20">
        <f t="shared" si="17"/>
        <v>28</v>
      </c>
      <c r="AL27" s="26">
        <v>403</v>
      </c>
      <c r="AM27" s="26">
        <v>429</v>
      </c>
      <c r="AN27" s="132">
        <f t="shared" si="25"/>
        <v>106.5</v>
      </c>
      <c r="AO27" s="133">
        <f t="shared" si="18"/>
        <v>26</v>
      </c>
      <c r="AP27" s="27">
        <v>2552</v>
      </c>
      <c r="AQ27" s="24">
        <v>2715</v>
      </c>
      <c r="AR27" s="22">
        <f t="shared" si="19"/>
        <v>106.4</v>
      </c>
      <c r="AS27" s="20">
        <f t="shared" si="20"/>
        <v>163</v>
      </c>
      <c r="AT27" s="24">
        <v>566</v>
      </c>
      <c r="AU27" s="24">
        <v>523</v>
      </c>
      <c r="AV27" s="22">
        <f t="shared" si="21"/>
        <v>92.40282685512368</v>
      </c>
      <c r="AW27" s="20">
        <f t="shared" si="22"/>
        <v>-43</v>
      </c>
      <c r="AX27" s="24">
        <v>457</v>
      </c>
      <c r="AY27" s="24">
        <v>391</v>
      </c>
      <c r="AZ27" s="22">
        <f t="shared" si="26"/>
        <v>85.55798687089715</v>
      </c>
      <c r="BA27" s="20">
        <f t="shared" si="23"/>
        <v>-66</v>
      </c>
      <c r="BB27" s="134">
        <v>1711.6666666666667</v>
      </c>
      <c r="BC27" s="24">
        <v>1832.8482328482328</v>
      </c>
      <c r="BD27" s="20">
        <f t="shared" si="24"/>
        <v>121.18156618156604</v>
      </c>
      <c r="BE27" s="134">
        <v>1988.9570552147238</v>
      </c>
      <c r="BF27" s="24">
        <v>2051.4672686230247</v>
      </c>
      <c r="BG27" s="157">
        <f t="shared" si="27"/>
        <v>62.51021340830084</v>
      </c>
      <c r="BH27" s="24">
        <v>174</v>
      </c>
      <c r="BI27" s="24">
        <v>299</v>
      </c>
      <c r="BJ27" s="24">
        <v>360</v>
      </c>
      <c r="BK27" s="129">
        <f t="shared" si="28"/>
        <v>120.40133779264215</v>
      </c>
      <c r="BL27" s="128">
        <f t="shared" si="29"/>
        <v>61</v>
      </c>
      <c r="BM27" s="24" t="s">
        <v>4</v>
      </c>
      <c r="BN27" s="24" t="s">
        <v>4</v>
      </c>
      <c r="BO27" s="24" t="s">
        <v>4</v>
      </c>
      <c r="BP27" s="24" t="s">
        <v>4</v>
      </c>
      <c r="BQ27" s="24">
        <v>4175.59</v>
      </c>
      <c r="BR27" s="24">
        <v>4960</v>
      </c>
      <c r="BS27" s="263">
        <f t="shared" si="30"/>
        <v>118.78560874032172</v>
      </c>
      <c r="BT27" s="262">
        <f t="shared" si="31"/>
        <v>784.4099999999999</v>
      </c>
    </row>
    <row r="28" spans="69:71" ht="12.75">
      <c r="BQ28" s="179"/>
      <c r="BR28" s="179"/>
      <c r="BS28" s="179"/>
    </row>
  </sheetData>
  <sheetProtection/>
  <mergeCells count="77">
    <mergeCell ref="BQ3:BT5"/>
    <mergeCell ref="BS6:BT6"/>
    <mergeCell ref="BN6:BN7"/>
    <mergeCell ref="BH3:BP4"/>
    <mergeCell ref="BH5:BL5"/>
    <mergeCell ref="BM5:BP5"/>
    <mergeCell ref="BM6:BM7"/>
    <mergeCell ref="BB3:BD5"/>
    <mergeCell ref="BK6:BL6"/>
    <mergeCell ref="BB6:BB7"/>
    <mergeCell ref="BC6:BC7"/>
    <mergeCell ref="BD6:BD7"/>
    <mergeCell ref="D6:E6"/>
    <mergeCell ref="AU6:AU7"/>
    <mergeCell ref="BE3:BG5"/>
    <mergeCell ref="BE6:BE7"/>
    <mergeCell ref="BF6:BF7"/>
    <mergeCell ref="BG6:BG7"/>
    <mergeCell ref="AZ6:BA6"/>
    <mergeCell ref="Z6:Z7"/>
    <mergeCell ref="AT3:AW5"/>
    <mergeCell ref="G6:G7"/>
    <mergeCell ref="B1:U1"/>
    <mergeCell ref="A3:A7"/>
    <mergeCell ref="B3:E5"/>
    <mergeCell ref="F3:I5"/>
    <mergeCell ref="J3:M5"/>
    <mergeCell ref="N3:Q5"/>
    <mergeCell ref="R3:U5"/>
    <mergeCell ref="B6:B7"/>
    <mergeCell ref="C6:C7"/>
    <mergeCell ref="F6:F7"/>
    <mergeCell ref="AP6:AQ6"/>
    <mergeCell ref="H6:I6"/>
    <mergeCell ref="J6:J7"/>
    <mergeCell ref="Z4:AC5"/>
    <mergeCell ref="P6:Q6"/>
    <mergeCell ref="R6:R7"/>
    <mergeCell ref="V3:Y5"/>
    <mergeCell ref="X6:Y6"/>
    <mergeCell ref="S6:S7"/>
    <mergeCell ref="T6:U6"/>
    <mergeCell ref="AI6:AI7"/>
    <mergeCell ref="AJ6:AK6"/>
    <mergeCell ref="AL6:AL7"/>
    <mergeCell ref="W6:W7"/>
    <mergeCell ref="AH3:AK5"/>
    <mergeCell ref="AX3:BA5"/>
    <mergeCell ref="Z3:AG3"/>
    <mergeCell ref="AD4:AG5"/>
    <mergeCell ref="AL3:AO5"/>
    <mergeCell ref="AP3:AS5"/>
    <mergeCell ref="AF6:AG6"/>
    <mergeCell ref="K6:K7"/>
    <mergeCell ref="L6:M6"/>
    <mergeCell ref="N6:N7"/>
    <mergeCell ref="O6:O7"/>
    <mergeCell ref="AH6:AH7"/>
    <mergeCell ref="V6:V7"/>
    <mergeCell ref="AM6:AM7"/>
    <mergeCell ref="BO6:BP6"/>
    <mergeCell ref="BI6:BI7"/>
    <mergeCell ref="AV6:AW6"/>
    <mergeCell ref="AX6:AX7"/>
    <mergeCell ref="AY6:AY7"/>
    <mergeCell ref="AN6:AO6"/>
    <mergeCell ref="BJ6:BJ7"/>
    <mergeCell ref="AR6:AS6"/>
    <mergeCell ref="AT6:AT7"/>
    <mergeCell ref="BQ6:BQ7"/>
    <mergeCell ref="BR6:BR7"/>
    <mergeCell ref="B2:V2"/>
    <mergeCell ref="AA6:AA7"/>
    <mergeCell ref="AB6:AC6"/>
    <mergeCell ref="AD6:AD7"/>
    <mergeCell ref="AE6:AE7"/>
    <mergeCell ref="BH6:BH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37" r:id="rId1"/>
  <colBreaks count="1" manualBreakCount="1">
    <brk id="25" max="26" man="1"/>
  </colBreaks>
  <ignoredErrors>
    <ignoredError sqref="BL9:BL27 BK9:BK27 BS9:BS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2018-05-21T11:27:25Z</cp:lastPrinted>
  <dcterms:created xsi:type="dcterms:W3CDTF">2017-11-17T08:56:41Z</dcterms:created>
  <dcterms:modified xsi:type="dcterms:W3CDTF">2018-11-20T06:52:02Z</dcterms:modified>
  <cp:category/>
  <cp:version/>
  <cp:contentType/>
  <cp:contentStatus/>
</cp:coreProperties>
</file>