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65" tabRatio="573" activeTab="5"/>
  </bookViews>
  <sheets>
    <sheet name="1 " sheetId="1" r:id="rId1"/>
    <sheet name="2" sheetId="2" r:id="rId2"/>
    <sheet name="3" sheetId="3" r:id="rId3"/>
    <sheet name="4" sheetId="4" r:id="rId4"/>
    <sheet name="5" sheetId="5" r:id="rId5"/>
    <sheet name="6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3">#REF!</definedName>
    <definedName name="_firstRow" localSheetId="4">#REF!</definedName>
    <definedName name="_firstRow">#REF!</definedName>
    <definedName name="_lastColumn" localSheetId="2">#REF!</definedName>
    <definedName name="_lastColumn" localSheetId="3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2" hidden="1">'3'!#REF!</definedName>
    <definedName name="ACwvu.форма7." localSheetId="3" hidden="1">'4'!#REF!</definedName>
    <definedName name="date.e" localSheetId="1">'[1]Sheet1 (3)'!#REF!</definedName>
    <definedName name="date.e" localSheetId="2">'[2]Sheet1 (3)'!#REF!</definedName>
    <definedName name="date.e" localSheetId="3">'[2]Sheet1 (3)'!#REF!</definedName>
    <definedName name="date.e" localSheetId="4">'[3]Sheet1 (3)'!#REF!</definedName>
    <definedName name="date.e" localSheetId="5">'[1]Sheet1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3">'[2]Sheet1 (2)'!#REF!</definedName>
    <definedName name="date_e" localSheetId="4">'[3]Sheet1 (2)'!#REF!</definedName>
    <definedName name="date_e" localSheetId="5">'[1]Sheet1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'[4]Sheet3'!$A$3</definedName>
    <definedName name="hjj" localSheetId="2">'[4]Sheet3'!$A$3</definedName>
    <definedName name="hjj" localSheetId="3">'[4]Sheet3'!$A$3</definedName>
    <definedName name="hjj" localSheetId="4">'[5]Sheet3'!$A$3</definedName>
    <definedName name="hjj">'[6]Sheet3'!$A$3</definedName>
    <definedName name="hl_0" localSheetId="1">#REF!</definedName>
    <definedName name="hl_0" localSheetId="2">#REF!</definedName>
    <definedName name="hl_0" localSheetId="3">#REF!</definedName>
    <definedName name="hl_0" localSheetId="4">#REF!</definedName>
    <definedName name="hl_0">#REF!</definedName>
    <definedName name="hn_0" localSheetId="1">#REF!</definedName>
    <definedName name="hn_0" localSheetId="2">#REF!</definedName>
    <definedName name="hn_0" localSheetId="3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3">'[2]Sheet1 (2)'!#REF!</definedName>
    <definedName name="lcz" localSheetId="4">'[3]Sheet1 (2)'!#REF!</definedName>
    <definedName name="lcz" localSheetId="5">'[1]Sheet1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2" hidden="1">'3'!#REF!</definedName>
    <definedName name="Swvu.форма7." localSheetId="3" hidden="1">'4'!#REF!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'2'!$B:$B</definedName>
    <definedName name="_xlnm.Print_Titles" localSheetId="2">'3'!$A:$A</definedName>
    <definedName name="_xlnm.Print_Titles" localSheetId="3">'4'!$A:$A</definedName>
    <definedName name="_xlnm.Print_Titles" localSheetId="5">'6'!$A:$A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 '!#REF!</definedName>
    <definedName name="_xlnm.Print_Area" localSheetId="1">'2'!$B$1:$F$26</definedName>
    <definedName name="_xlnm.Print_Area" localSheetId="2">'3'!$A$1:$E$25</definedName>
    <definedName name="_xlnm.Print_Area" localSheetId="3">'4'!$A$1:$E$15</definedName>
    <definedName name="_xlnm.Print_Area" localSheetId="4">'5'!$A$1:$E$29</definedName>
    <definedName name="_xlnm.Print_Area" localSheetId="5">'6'!$A$1:$BM$27</definedName>
    <definedName name="олд" localSheetId="2">'[3]Sheet1 (3)'!#REF!</definedName>
    <definedName name="олд" localSheetId="3">'[3]Sheet1 (3)'!#REF!</definedName>
    <definedName name="олд" localSheetId="4">'[3]Sheet1 (3)'!#REF!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'[7]Sheet3'!$A$2</definedName>
    <definedName name="ц" localSheetId="2">'[7]Sheet3'!$A$2</definedName>
    <definedName name="ц" localSheetId="3">'[7]Sheet3'!$A$2</definedName>
    <definedName name="ц" localSheetId="4">'[8]Sheet3'!$A$2</definedName>
    <definedName name="ц">'[9]Sheet3'!$A$2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<sst xmlns="http://schemas.openxmlformats.org/spreadsheetml/2006/main" count="251" uniqueCount="127">
  <si>
    <t>Показник</t>
  </si>
  <si>
    <t>зміна значення</t>
  </si>
  <si>
    <t>%</t>
  </si>
  <si>
    <t xml:space="preserve"> </t>
  </si>
  <si>
    <t>з них зареєстровано з початку року</t>
  </si>
  <si>
    <t>Питома вага працевлаштованих до набуття статусу, %</t>
  </si>
  <si>
    <t xml:space="preserve"> 2017 р.</t>
  </si>
  <si>
    <t>х</t>
  </si>
  <si>
    <t>Середній розмір заробітної плати у вакансіях, грн.</t>
  </si>
  <si>
    <t>Кількість претендентів на одну вакансію, особи</t>
  </si>
  <si>
    <t>Продовження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</si>
  <si>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</si>
  <si>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</si>
  <si>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</si>
  <si>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</si>
  <si>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</si>
  <si>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</si>
  <si>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</si>
  <si>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</si>
  <si>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Кількість вакансій на кінець періоду                                                                       (за формою 3-ПН), одиниць</t>
  </si>
  <si>
    <t>у порівнянні з минулим роком</t>
  </si>
  <si>
    <t>Усього</t>
  </si>
  <si>
    <t xml:space="preserve"> + (-)</t>
  </si>
  <si>
    <t>з інших   джерел</t>
  </si>
  <si>
    <t>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</si>
  <si>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</si>
  <si>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</si>
  <si>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</si>
  <si>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</si>
  <si>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</si>
  <si>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</si>
  <si>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</si>
  <si>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</si>
  <si>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</si>
  <si>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</si>
  <si>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</si>
  <si>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</si>
  <si>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</si>
  <si>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</si>
  <si>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</si>
  <si>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</si>
  <si>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</si>
  <si>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</si>
  <si>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</si>
  <si>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</si>
  <si>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</si>
  <si>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</si>
  <si>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</si>
  <si>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</si>
  <si>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</si>
  <si>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</si>
  <si>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</si>
  <si>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</si>
  <si>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</si>
  <si>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</si>
  <si>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</si>
  <si>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Все населення</t>
  </si>
  <si>
    <t xml:space="preserve"> 2016 р.</t>
  </si>
  <si>
    <t>Рівень зайнятості, %</t>
  </si>
  <si>
    <t xml:space="preserve">Рівень економічної активності, % </t>
  </si>
  <si>
    <r>
      <t>Економічно активне населення</t>
    </r>
    <r>
      <rPr>
        <sz val="14"/>
        <rFont val="Times New Roman"/>
        <family val="1"/>
      </rPr>
      <t>, тис.осіб</t>
    </r>
  </si>
  <si>
    <r>
      <t>Зайняте населення</t>
    </r>
    <r>
      <rPr>
        <sz val="14"/>
        <rFont val="Times New Roman"/>
        <family val="1"/>
      </rPr>
      <t>, тис.осіб</t>
    </r>
  </si>
  <si>
    <t xml:space="preserve">Рівень безробіття за методологією МОП), % </t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</si>
  <si>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</si>
  <si>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</si>
  <si>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</si>
  <si>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</si>
  <si>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</si>
  <si>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r>
      <t>Безробітне населення                       (за методологією МОП)</t>
    </r>
    <r>
      <rPr>
        <sz val="14"/>
        <rFont val="Times New Roman"/>
        <family val="1"/>
      </rPr>
      <t>, тис.осіб</t>
    </r>
  </si>
  <si>
    <t>За даними Головного управління статистики у Волинській області</t>
  </si>
  <si>
    <t>Любомльський РЦЗ</t>
  </si>
  <si>
    <t>Маневицький РЦЗ</t>
  </si>
  <si>
    <t xml:space="preserve">Старовижівський РЦЗ   </t>
  </si>
  <si>
    <t>Турійський РЦЗ</t>
  </si>
  <si>
    <t>Вол.-Волинський МРЦЗ</t>
  </si>
  <si>
    <t>Ковельський МРЦЗ</t>
  </si>
  <si>
    <t>Луцький  МЦЗ</t>
  </si>
  <si>
    <t xml:space="preserve">  з них в ЦПТО, осіб</t>
  </si>
  <si>
    <t>Всього отримали ваучер на навчання, осіб</t>
  </si>
  <si>
    <t>Інформація про вакансії, отримані з інших джерел, одиниць</t>
  </si>
  <si>
    <t>Волинська область</t>
  </si>
  <si>
    <t>Горохівська районна філія  ВОЦЗ</t>
  </si>
  <si>
    <t>Іваничівська районна філія  ВОЦЗ</t>
  </si>
  <si>
    <t>К.Каширська районна філія  ВОЦЗ</t>
  </si>
  <si>
    <t>Ківерцівська районна філія  ВОЦЗ</t>
  </si>
  <si>
    <t>Локачинська районна філія  ВОЦЗ</t>
  </si>
  <si>
    <t>Луцька районна філія  ВОЦЗ</t>
  </si>
  <si>
    <t>Любешівська районна філія  ВОЦЗ</t>
  </si>
  <si>
    <t>Ратнівська районна філія  ВОЦЗ</t>
  </si>
  <si>
    <t>Рожищенська районна філія  ВОЦЗ</t>
  </si>
  <si>
    <t>Шацька районна філія  ВОЦЗ</t>
  </si>
  <si>
    <t>Нововолинська міська філія  ВОЦЗ</t>
  </si>
  <si>
    <t xml:space="preserve"> + (-)                            осіб</t>
  </si>
  <si>
    <t>Мали статус безробітного, осіб</t>
  </si>
  <si>
    <t>Отримали роботу (у т.ч. до набуття статусу безробітного),  осіб</t>
  </si>
  <si>
    <t>з них працевлаштовано до набуття статусу,                                      осіб</t>
  </si>
  <si>
    <t>Працевлаштовано шляхом одноразової виплати допомоги по безробіттю, осіб</t>
  </si>
  <si>
    <t>Проходили професійне навчання безробітні, осіб</t>
  </si>
  <si>
    <t>Брали участь у громадських та інших роботах тимчасового характеру,  осіб</t>
  </si>
  <si>
    <t>Кількість роботодавців, які надали інформацію          про вакансії, одиниць</t>
  </si>
  <si>
    <t xml:space="preserve"> + (-)                        осіб</t>
  </si>
  <si>
    <t>Отримували допомогу по безробіттю,                                                            осіб</t>
  </si>
  <si>
    <t>Надання послуг Волинською обласною службою зайнятості</t>
  </si>
  <si>
    <t>Діяльність Волинської обласної служби зайнятості</t>
  </si>
  <si>
    <t>Кількість вакансій по формі 3-ПН, одиниць</t>
  </si>
  <si>
    <t>Волинська</t>
  </si>
  <si>
    <t>Усього мали статус протягом періоду, осіб</t>
  </si>
  <si>
    <t>з них отримали статус протягом звітного періоду, осіб</t>
  </si>
  <si>
    <t>Працевлаштовано до набуття статусу  безробітного, осіб</t>
  </si>
  <si>
    <t xml:space="preserve">з них, особи </t>
  </si>
  <si>
    <t>Середній розмір допомоги по безробіттю у лютому, грн.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</si>
  <si>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</si>
  <si>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t>які навчаються в навчальних закладах різних типів</t>
  </si>
  <si>
    <t>Працевлаштовано з компенсацією витрат роботодавцю єдиного внеску, осіб</t>
  </si>
  <si>
    <t xml:space="preserve">Економічна активність населення у середньому за 2016 - 2017 рр.        </t>
  </si>
  <si>
    <t>січень-березень           2017 р.</t>
  </si>
  <si>
    <t>січень-березень           2018 р.</t>
  </si>
  <si>
    <t>Інформація щодо запланованого масового вивільнення працівників                                                                                             за січень-березень 2017-2018 рр.</t>
  </si>
  <si>
    <t>за січень-березень 2017-2018 рр.</t>
  </si>
  <si>
    <t>Станом на 1 квітня 2018 року</t>
  </si>
  <si>
    <t>у січні-березні 2017 - 2018 рр.</t>
  </si>
  <si>
    <t>Середній розмір допомоги по безробіттю у березні, грн.</t>
  </si>
  <si>
    <t xml:space="preserve"> + 1,6 в.п.</t>
  </si>
  <si>
    <t>Середній розмір допомоги по безробіттю,                                      у березні, грн.</t>
  </si>
  <si>
    <t xml:space="preserve">  + 472,0 грн.</t>
  </si>
  <si>
    <t>966,0 грн.</t>
  </si>
  <si>
    <t xml:space="preserve"> - 2 особи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</si>
</sst>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;[Red]#,##0"/>
    <numFmt numFmtId="167" formatCode="#,##0.000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i/>
      <sz val="18"/>
      <name val="Times New Roman Cyr"/>
      <family val="0"/>
    </font>
    <font>
      <sz val="14"/>
      <name val="Times New Roman Cyr"/>
      <family val="0"/>
    </font>
    <font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2"/>
      <name val="Times New Roman"/>
      <family val="1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9"/>
      <name val="Times New Roman"/>
      <family val="1"/>
    </font>
    <font>
      <b/>
      <sz val="18"/>
      <name val="Times New Roman Cyr"/>
      <family val="1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52"/>
      <name val="Calibri"/>
      <family val="2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 Cyr"/>
      <family val="0"/>
    </font>
    <font>
      <sz val="14"/>
      <color theme="1"/>
      <name val="Times New Roman Cyr"/>
      <family val="0"/>
    </font>
    <font>
      <b/>
      <sz val="12"/>
      <color theme="1"/>
      <name val="Times New Roman"/>
      <family val="1"/>
    </font>
    <font>
      <b/>
      <sz val="18"/>
      <color theme="1" tint="0.04998999834060669"/>
      <name val="Times New Roman"/>
      <family val="1"/>
    </font>
    <font>
      <sz val="18"/>
      <color theme="1" tint="0.04998999834060669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double"/>
      <right/>
      <top style="double"/>
      <bottom style="hair"/>
    </border>
    <border>
      <left style="thin"/>
      <right style="double"/>
      <top style="double"/>
      <bottom style="hair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double"/>
      <right/>
      <top/>
      <bottom style="hair"/>
    </border>
    <border>
      <left style="thin"/>
      <right style="double"/>
      <top/>
      <bottom style="hair"/>
    </border>
    <border>
      <left style="double"/>
      <right/>
      <top style="hair"/>
      <bottom style="thin"/>
    </border>
    <border>
      <left style="thin"/>
      <right style="double"/>
      <top style="hair"/>
      <bottom style="thin"/>
    </border>
    <border>
      <left style="double"/>
      <right/>
      <top style="thin"/>
      <bottom style="hair"/>
    </border>
    <border>
      <left style="thin"/>
      <right style="double"/>
      <top style="thin"/>
      <bottom style="hair"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/>
      <right/>
      <top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7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4" borderId="0" applyNumberFormat="0" applyBorder="0" applyAlignment="0" applyProtection="0"/>
    <xf numFmtId="0" fontId="0" fillId="10" borderId="0" applyNumberFormat="0" applyBorder="0" applyAlignment="0" applyProtection="0"/>
    <xf numFmtId="0" fontId="1" fillId="5" borderId="0" applyNumberFormat="0" applyBorder="0" applyAlignment="0" applyProtection="0"/>
    <xf numFmtId="0" fontId="0" fillId="11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15" borderId="0" applyNumberFormat="0" applyBorder="0" applyAlignment="0" applyProtection="0"/>
    <xf numFmtId="0" fontId="1" fillId="6" borderId="0" applyNumberFormat="0" applyBorder="0" applyAlignment="0" applyProtection="0"/>
    <xf numFmtId="0" fontId="0" fillId="16" borderId="0" applyNumberFormat="0" applyBorder="0" applyAlignment="0" applyProtection="0"/>
    <xf numFmtId="0" fontId="1" fillId="3" borderId="0" applyNumberFormat="0" applyBorder="0" applyAlignment="0" applyProtection="0"/>
    <xf numFmtId="0" fontId="0" fillId="17" borderId="0" applyNumberFormat="0" applyBorder="0" applyAlignment="0" applyProtection="0"/>
    <xf numFmtId="0" fontId="1" fillId="13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6" borderId="0" applyNumberFormat="0" applyBorder="0" applyAlignment="0" applyProtection="0"/>
    <xf numFmtId="0" fontId="0" fillId="20" borderId="0" applyNumberFormat="0" applyBorder="0" applyAlignment="0" applyProtection="0"/>
    <xf numFmtId="0" fontId="1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14" borderId="0" applyNumberFormat="0" applyBorder="0" applyAlignment="0" applyProtection="0"/>
    <xf numFmtId="0" fontId="41" fillId="6" borderId="0" applyNumberFormat="0" applyBorder="0" applyAlignment="0" applyProtection="0"/>
    <xf numFmtId="0" fontId="41" fillId="3" borderId="0" applyNumberFormat="0" applyBorder="0" applyAlignment="0" applyProtection="0"/>
    <xf numFmtId="0" fontId="71" fillId="23" borderId="0" applyNumberFormat="0" applyBorder="0" applyAlignment="0" applyProtection="0"/>
    <xf numFmtId="0" fontId="41" fillId="6" borderId="0" applyNumberFormat="0" applyBorder="0" applyAlignment="0" applyProtection="0"/>
    <xf numFmtId="0" fontId="71" fillId="24" borderId="0" applyNumberFormat="0" applyBorder="0" applyAlignment="0" applyProtection="0"/>
    <xf numFmtId="0" fontId="41" fillId="21" borderId="0" applyNumberFormat="0" applyBorder="0" applyAlignment="0" applyProtection="0"/>
    <xf numFmtId="0" fontId="71" fillId="25" borderId="0" applyNumberFormat="0" applyBorder="0" applyAlignment="0" applyProtection="0"/>
    <xf numFmtId="0" fontId="41" fillId="22" borderId="0" applyNumberFormat="0" applyBorder="0" applyAlignment="0" applyProtection="0"/>
    <xf numFmtId="0" fontId="71" fillId="26" borderId="0" applyNumberFormat="0" applyBorder="0" applyAlignment="0" applyProtection="0"/>
    <xf numFmtId="0" fontId="41" fillId="14" borderId="0" applyNumberFormat="0" applyBorder="0" applyAlignment="0" applyProtection="0"/>
    <xf numFmtId="0" fontId="71" fillId="27" borderId="0" applyNumberFormat="0" applyBorder="0" applyAlignment="0" applyProtection="0"/>
    <xf numFmtId="0" fontId="41" fillId="6" borderId="0" applyNumberFormat="0" applyBorder="0" applyAlignment="0" applyProtection="0"/>
    <xf numFmtId="0" fontId="71" fillId="28" borderId="0" applyNumberFormat="0" applyBorder="0" applyAlignment="0" applyProtection="0"/>
    <xf numFmtId="0" fontId="41" fillId="3" borderId="0" applyNumberFormat="0" applyBorder="0" applyAlignment="0" applyProtection="0"/>
    <xf numFmtId="0" fontId="41" fillId="29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5" fillId="33" borderId="0" applyNumberFormat="0" applyBorder="0" applyAlignment="0" applyProtection="0"/>
    <xf numFmtId="0" fontId="50" fillId="34" borderId="1" applyNumberFormat="0" applyAlignment="0" applyProtection="0"/>
    <xf numFmtId="0" fontId="44" fillId="35" borderId="2" applyNumberFormat="0" applyAlignment="0" applyProtection="0"/>
    <xf numFmtId="0" fontId="46" fillId="0" borderId="0" applyNumberFormat="0" applyFill="0" applyBorder="0" applyAlignment="0" applyProtection="0"/>
    <xf numFmtId="0" fontId="48" fillId="6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42" fillId="13" borderId="1" applyNumberFormat="0" applyAlignment="0" applyProtection="0"/>
    <xf numFmtId="0" fontId="47" fillId="0" borderId="6" applyNumberFormat="0" applyFill="0" applyAlignment="0" applyProtection="0"/>
    <xf numFmtId="0" fontId="54" fillId="13" borderId="0" applyNumberFormat="0" applyBorder="0" applyAlignment="0" applyProtection="0"/>
    <xf numFmtId="0" fontId="11" fillId="4" borderId="7" applyNumberFormat="0" applyFont="0" applyAlignment="0" applyProtection="0"/>
    <xf numFmtId="0" fontId="43" fillId="34" borderId="8" applyNumberFormat="0" applyAlignment="0" applyProtection="0"/>
    <xf numFmtId="0" fontId="71" fillId="36" borderId="0" applyNumberFormat="0" applyBorder="0" applyAlignment="0" applyProtection="0"/>
    <xf numFmtId="0" fontId="71" fillId="37" borderId="0" applyNumberFormat="0" applyBorder="0" applyAlignment="0" applyProtection="0"/>
    <xf numFmtId="0" fontId="71" fillId="38" borderId="0" applyNumberFormat="0" applyBorder="0" applyAlignment="0" applyProtection="0"/>
    <xf numFmtId="0" fontId="71" fillId="39" borderId="0" applyNumberFormat="0" applyBorder="0" applyAlignment="0" applyProtection="0"/>
    <xf numFmtId="0" fontId="71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9" applyNumberFormat="0" applyAlignment="0" applyProtection="0"/>
    <xf numFmtId="0" fontId="73" fillId="43" borderId="10" applyNumberFormat="0" applyAlignment="0" applyProtection="0"/>
    <xf numFmtId="0" fontId="74" fillId="4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11" applyNumberFormat="0" applyFill="0" applyAlignment="0" applyProtection="0"/>
    <xf numFmtId="0" fontId="76" fillId="0" borderId="12" applyNumberFormat="0" applyFill="0" applyAlignment="0" applyProtection="0"/>
    <xf numFmtId="0" fontId="77" fillId="0" borderId="13" applyNumberFormat="0" applyFill="0" applyAlignment="0" applyProtection="0"/>
    <xf numFmtId="0" fontId="77" fillId="0" borderId="0" applyNumberFormat="0" applyFill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78" fillId="0" borderId="14" applyNumberFormat="0" applyFill="0" applyAlignment="0" applyProtection="0"/>
    <xf numFmtId="0" fontId="79" fillId="44" borderId="15" applyNumberFormat="0" applyAlignment="0" applyProtection="0"/>
    <xf numFmtId="0" fontId="80" fillId="0" borderId="0" applyNumberFormat="0" applyFill="0" applyBorder="0" applyAlignment="0" applyProtection="0"/>
    <xf numFmtId="0" fontId="81" fillId="45" borderId="0" applyNumberFormat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8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11" fillId="0" borderId="0">
      <alignment/>
      <protection/>
    </xf>
    <xf numFmtId="0" fontId="83" fillId="46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85" fillId="0" borderId="17" applyNumberFormat="0" applyFill="0" applyAlignment="0" applyProtection="0"/>
    <xf numFmtId="0" fontId="8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48" borderId="0" applyNumberFormat="0" applyBorder="0" applyAlignment="0" applyProtection="0"/>
  </cellStyleXfs>
  <cellXfs count="251">
    <xf numFmtId="0" fontId="0" fillId="0" borderId="0" xfId="0" applyFont="1" applyAlignment="1">
      <alignment/>
    </xf>
    <xf numFmtId="0" fontId="2" fillId="0" borderId="0" xfId="114">
      <alignment/>
      <protection/>
    </xf>
    <xf numFmtId="0" fontId="2" fillId="49" borderId="0" xfId="114" applyFill="1">
      <alignment/>
      <protection/>
    </xf>
    <xf numFmtId="0" fontId="2" fillId="0" borderId="0" xfId="114" applyFont="1" applyAlignment="1">
      <alignment horizontal="left" vertical="center"/>
      <protection/>
    </xf>
    <xf numFmtId="3" fontId="2" fillId="0" borderId="0" xfId="114" applyNumberFormat="1">
      <alignment/>
      <protection/>
    </xf>
    <xf numFmtId="0" fontId="2" fillId="50" borderId="0" xfId="114" applyFill="1">
      <alignment/>
      <protection/>
    </xf>
    <xf numFmtId="0" fontId="9" fillId="0" borderId="0" xfId="114" applyFont="1">
      <alignment/>
      <protection/>
    </xf>
    <xf numFmtId="0" fontId="2" fillId="0" borderId="0" xfId="114" applyBorder="1">
      <alignment/>
      <protection/>
    </xf>
    <xf numFmtId="1" fontId="8" fillId="0" borderId="0" xfId="117" applyNumberFormat="1" applyFont="1" applyFill="1" applyProtection="1">
      <alignment/>
      <protection locked="0"/>
    </xf>
    <xf numFmtId="1" fontId="3" fillId="0" borderId="0" xfId="117" applyNumberFormat="1" applyFont="1" applyFill="1" applyAlignment="1" applyProtection="1">
      <alignment/>
      <protection locked="0"/>
    </xf>
    <xf numFmtId="1" fontId="12" fillId="0" borderId="0" xfId="117" applyNumberFormat="1" applyFont="1" applyFill="1" applyAlignment="1" applyProtection="1">
      <alignment horizontal="center"/>
      <protection locked="0"/>
    </xf>
    <xf numFmtId="1" fontId="2" fillId="0" borderId="0" xfId="117" applyNumberFormat="1" applyFont="1" applyFill="1" applyProtection="1">
      <alignment/>
      <protection locked="0"/>
    </xf>
    <xf numFmtId="1" fontId="2" fillId="0" borderId="0" xfId="117" applyNumberFormat="1" applyFont="1" applyFill="1" applyAlignment="1" applyProtection="1">
      <alignment/>
      <protection locked="0"/>
    </xf>
    <xf numFmtId="1" fontId="7" fillId="0" borderId="0" xfId="117" applyNumberFormat="1" applyFont="1" applyFill="1" applyAlignment="1" applyProtection="1">
      <alignment horizontal="right"/>
      <protection locked="0"/>
    </xf>
    <xf numFmtId="1" fontId="5" fillId="0" borderId="0" xfId="117" applyNumberFormat="1" applyFont="1" applyFill="1" applyProtection="1">
      <alignment/>
      <protection locked="0"/>
    </xf>
    <xf numFmtId="1" fontId="3" fillId="0" borderId="18" xfId="117" applyNumberFormat="1" applyFont="1" applyFill="1" applyBorder="1" applyAlignment="1" applyProtection="1">
      <alignment/>
      <protection locked="0"/>
    </xf>
    <xf numFmtId="1" fontId="12" fillId="0" borderId="0" xfId="117" applyNumberFormat="1" applyFont="1" applyFill="1" applyBorder="1" applyAlignment="1" applyProtection="1">
      <alignment horizontal="center"/>
      <protection locked="0"/>
    </xf>
    <xf numFmtId="1" fontId="2" fillId="0" borderId="0" xfId="117" applyNumberFormat="1" applyFont="1" applyFill="1" applyBorder="1" applyProtection="1">
      <alignment/>
      <protection locked="0"/>
    </xf>
    <xf numFmtId="1" fontId="16" fillId="0" borderId="19" xfId="117" applyNumberFormat="1" applyFont="1" applyFill="1" applyBorder="1" applyAlignment="1" applyProtection="1">
      <alignment horizontal="center" vertical="center" wrapText="1"/>
      <protection/>
    </xf>
    <xf numFmtId="1" fontId="12" fillId="0" borderId="19" xfId="117" applyNumberFormat="1" applyFont="1" applyFill="1" applyBorder="1" applyAlignment="1" applyProtection="1">
      <alignment horizontal="center" vertical="center" wrapText="1"/>
      <protection/>
    </xf>
    <xf numFmtId="1" fontId="15" fillId="0" borderId="19" xfId="117" applyNumberFormat="1" applyFont="1" applyFill="1" applyBorder="1" applyAlignment="1" applyProtection="1">
      <alignment horizontal="center" vertical="center" wrapText="1"/>
      <protection/>
    </xf>
    <xf numFmtId="1" fontId="16" fillId="0" borderId="0" xfId="117" applyNumberFormat="1" applyFont="1" applyFill="1" applyProtection="1">
      <alignment/>
      <protection locked="0"/>
    </xf>
    <xf numFmtId="3" fontId="17" fillId="0" borderId="19" xfId="117" applyNumberFormat="1" applyFont="1" applyFill="1" applyBorder="1" applyAlignment="1" applyProtection="1">
      <alignment horizontal="center" vertical="center"/>
      <protection locked="0"/>
    </xf>
    <xf numFmtId="164" fontId="17" fillId="0" borderId="19" xfId="117" applyNumberFormat="1" applyFont="1" applyFill="1" applyBorder="1" applyAlignment="1" applyProtection="1">
      <alignment horizontal="center" vertical="center"/>
      <protection locked="0"/>
    </xf>
    <xf numFmtId="165" fontId="17" fillId="0" borderId="19" xfId="117" applyNumberFormat="1" applyFont="1" applyFill="1" applyBorder="1" applyAlignment="1" applyProtection="1">
      <alignment horizontal="center" vertical="center"/>
      <protection locked="0"/>
    </xf>
    <xf numFmtId="1" fontId="17" fillId="0" borderId="19" xfId="117" applyNumberFormat="1" applyFont="1" applyFill="1" applyBorder="1" applyAlignment="1" applyProtection="1">
      <alignment horizontal="center" vertical="center"/>
      <protection locked="0"/>
    </xf>
    <xf numFmtId="3" fontId="18" fillId="0" borderId="19" xfId="117" applyNumberFormat="1" applyFont="1" applyFill="1" applyBorder="1" applyAlignment="1" applyProtection="1">
      <alignment horizontal="center" vertical="center"/>
      <protection locked="0"/>
    </xf>
    <xf numFmtId="1" fontId="18" fillId="0" borderId="19" xfId="117" applyNumberFormat="1" applyFont="1" applyFill="1" applyBorder="1" applyAlignment="1" applyProtection="1">
      <alignment horizontal="center" vertical="center"/>
      <protection locked="0"/>
    </xf>
    <xf numFmtId="3" fontId="18" fillId="0" borderId="19" xfId="117" applyNumberFormat="1" applyFont="1" applyFill="1" applyBorder="1" applyAlignment="1" applyProtection="1">
      <alignment horizontal="center" vertical="center" wrapText="1"/>
      <protection locked="0"/>
    </xf>
    <xf numFmtId="3" fontId="18" fillId="0" borderId="19" xfId="119" applyNumberFormat="1" applyFont="1" applyFill="1" applyBorder="1" applyAlignment="1">
      <alignment horizontal="center" vertical="center" wrapText="1"/>
      <protection/>
    </xf>
    <xf numFmtId="1" fontId="2" fillId="0" borderId="0" xfId="117" applyNumberFormat="1" applyFont="1" applyFill="1" applyBorder="1" applyAlignment="1" applyProtection="1">
      <alignment vertical="center"/>
      <protection locked="0"/>
    </xf>
    <xf numFmtId="0" fontId="22" fillId="0" borderId="0" xfId="122" applyFont="1" applyFill="1">
      <alignment/>
      <protection/>
    </xf>
    <xf numFmtId="0" fontId="24" fillId="0" borderId="0" xfId="122" applyFont="1" applyFill="1" applyBorder="1" applyAlignment="1">
      <alignment horizontal="center"/>
      <protection/>
    </xf>
    <xf numFmtId="0" fontId="24" fillId="0" borderId="0" xfId="122" applyFont="1" applyFill="1">
      <alignment/>
      <protection/>
    </xf>
    <xf numFmtId="0" fontId="26" fillId="0" borderId="0" xfId="122" applyFont="1" applyFill="1" applyAlignment="1">
      <alignment vertical="center"/>
      <protection/>
    </xf>
    <xf numFmtId="0" fontId="27" fillId="0" borderId="0" xfId="122" applyFont="1" applyFill="1">
      <alignment/>
      <protection/>
    </xf>
    <xf numFmtId="0" fontId="27" fillId="0" borderId="0" xfId="122" applyFont="1" applyFill="1" applyAlignment="1">
      <alignment vertical="center"/>
      <protection/>
    </xf>
    <xf numFmtId="0" fontId="27" fillId="0" borderId="0" xfId="122" applyFont="1" applyFill="1" applyAlignment="1">
      <alignment wrapText="1"/>
      <protection/>
    </xf>
    <xf numFmtId="3" fontId="25" fillId="0" borderId="19" xfId="122" applyNumberFormat="1" applyFont="1" applyFill="1" applyBorder="1" applyAlignment="1">
      <alignment horizontal="center" vertical="center"/>
      <protection/>
    </xf>
    <xf numFmtId="0" fontId="24" fillId="0" borderId="0" xfId="122" applyFont="1" applyFill="1" applyAlignment="1">
      <alignment vertical="center"/>
      <protection/>
    </xf>
    <xf numFmtId="3" fontId="29" fillId="0" borderId="19" xfId="122" applyNumberFormat="1" applyFont="1" applyFill="1" applyBorder="1" applyAlignment="1">
      <alignment horizontal="center" vertical="center" wrapText="1"/>
      <protection/>
    </xf>
    <xf numFmtId="3" fontId="29" fillId="0" borderId="19" xfId="122" applyNumberFormat="1" applyFont="1" applyFill="1" applyBorder="1" applyAlignment="1">
      <alignment horizontal="center" vertical="center"/>
      <protection/>
    </xf>
    <xf numFmtId="0" fontId="34" fillId="0" borderId="0" xfId="113" applyFont="1">
      <alignment/>
      <protection/>
    </xf>
    <xf numFmtId="0" fontId="36" fillId="0" borderId="20" xfId="113" applyFont="1" applyBorder="1" applyAlignment="1">
      <alignment horizontal="center" vertical="center" wrapText="1"/>
      <protection/>
    </xf>
    <xf numFmtId="0" fontId="27" fillId="0" borderId="21" xfId="113" applyFont="1" applyBorder="1" applyAlignment="1">
      <alignment horizontal="center" vertical="center" wrapText="1"/>
      <protection/>
    </xf>
    <xf numFmtId="0" fontId="24" fillId="0" borderId="0" xfId="113" applyFont="1" applyBorder="1" applyAlignment="1">
      <alignment horizontal="left" vertical="top" wrapText="1"/>
      <protection/>
    </xf>
    <xf numFmtId="0" fontId="34" fillId="0" borderId="0" xfId="113" applyFont="1" applyFill="1">
      <alignment/>
      <protection/>
    </xf>
    <xf numFmtId="0" fontId="24" fillId="0" borderId="0" xfId="113" applyFont="1">
      <alignment/>
      <protection/>
    </xf>
    <xf numFmtId="0" fontId="24" fillId="0" borderId="0" xfId="113" applyFont="1" applyBorder="1">
      <alignment/>
      <protection/>
    </xf>
    <xf numFmtId="0" fontId="34" fillId="0" borderId="0" xfId="113" applyFont="1">
      <alignment/>
      <protection/>
    </xf>
    <xf numFmtId="164" fontId="26" fillId="0" borderId="22" xfId="113" applyNumberFormat="1" applyFont="1" applyFill="1" applyBorder="1" applyAlignment="1">
      <alignment horizontal="center" vertical="center"/>
      <protection/>
    </xf>
    <xf numFmtId="164" fontId="26" fillId="0" borderId="23" xfId="113" applyNumberFormat="1" applyFont="1" applyBorder="1" applyAlignment="1">
      <alignment horizontal="center" vertical="center"/>
      <protection/>
    </xf>
    <xf numFmtId="164" fontId="30" fillId="0" borderId="24" xfId="113" applyNumberFormat="1" applyFont="1" applyFill="1" applyBorder="1" applyAlignment="1">
      <alignment horizontal="center" vertical="center"/>
      <protection/>
    </xf>
    <xf numFmtId="164" fontId="30" fillId="0" borderId="25" xfId="113" applyNumberFormat="1" applyFont="1" applyBorder="1" applyAlignment="1">
      <alignment horizontal="center" vertical="center"/>
      <protection/>
    </xf>
    <xf numFmtId="164" fontId="26" fillId="0" borderId="26" xfId="113" applyNumberFormat="1" applyFont="1" applyFill="1" applyBorder="1" applyAlignment="1">
      <alignment horizontal="center" vertical="center"/>
      <protection/>
    </xf>
    <xf numFmtId="164" fontId="26" fillId="0" borderId="27" xfId="113" applyNumberFormat="1" applyFont="1" applyFill="1" applyBorder="1" applyAlignment="1">
      <alignment horizontal="center" vertical="center"/>
      <protection/>
    </xf>
    <xf numFmtId="164" fontId="30" fillId="0" borderId="28" xfId="113" applyNumberFormat="1" applyFont="1" applyFill="1" applyBorder="1" applyAlignment="1">
      <alignment horizontal="center" vertical="center"/>
      <protection/>
    </xf>
    <xf numFmtId="164" fontId="30" fillId="0" borderId="29" xfId="113" applyNumberFormat="1" applyFont="1" applyFill="1" applyBorder="1" applyAlignment="1">
      <alignment horizontal="center" vertical="center"/>
      <protection/>
    </xf>
    <xf numFmtId="164" fontId="26" fillId="0" borderId="30" xfId="113" applyNumberFormat="1" applyFont="1" applyFill="1" applyBorder="1" applyAlignment="1">
      <alignment horizontal="center" vertical="center"/>
      <protection/>
    </xf>
    <xf numFmtId="164" fontId="26" fillId="0" borderId="31" xfId="113" applyNumberFormat="1" applyFont="1" applyFill="1" applyBorder="1" applyAlignment="1">
      <alignment horizontal="center" vertical="center"/>
      <protection/>
    </xf>
    <xf numFmtId="164" fontId="30" fillId="0" borderId="25" xfId="113" applyNumberFormat="1" applyFont="1" applyFill="1" applyBorder="1" applyAlignment="1">
      <alignment horizontal="center" vertical="center"/>
      <protection/>
    </xf>
    <xf numFmtId="0" fontId="5" fillId="34" borderId="23" xfId="113" applyFont="1" applyFill="1" applyBorder="1" applyAlignment="1">
      <alignment horizontal="left" vertical="center" wrapText="1"/>
      <protection/>
    </xf>
    <xf numFmtId="0" fontId="38" fillId="0" borderId="25" xfId="113" applyFont="1" applyBorder="1" applyAlignment="1">
      <alignment horizontal="left" vertical="center" wrapText="1"/>
      <protection/>
    </xf>
    <xf numFmtId="0" fontId="5" fillId="0" borderId="27" xfId="113" applyFont="1" applyFill="1" applyBorder="1" applyAlignment="1">
      <alignment horizontal="left" vertical="center" wrapText="1"/>
      <protection/>
    </xf>
    <xf numFmtId="0" fontId="38" fillId="0" borderId="29" xfId="113" applyFont="1" applyFill="1" applyBorder="1" applyAlignment="1">
      <alignment horizontal="left" vertical="center" wrapText="1"/>
      <protection/>
    </xf>
    <xf numFmtId="0" fontId="5" fillId="0" borderId="31" xfId="113" applyFont="1" applyFill="1" applyBorder="1" applyAlignment="1">
      <alignment horizontal="left" vertical="center" wrapText="1"/>
      <protection/>
    </xf>
    <xf numFmtId="0" fontId="38" fillId="0" borderId="25" xfId="113" applyFont="1" applyFill="1" applyBorder="1" applyAlignment="1">
      <alignment horizontal="left" vertical="center" wrapText="1"/>
      <protection/>
    </xf>
    <xf numFmtId="49" fontId="37" fillId="0" borderId="32" xfId="113" applyNumberFormat="1" applyFont="1" applyFill="1" applyBorder="1" applyAlignment="1">
      <alignment horizontal="center" vertical="center" wrapText="1"/>
      <protection/>
    </xf>
    <xf numFmtId="49" fontId="37" fillId="0" borderId="33" xfId="113" applyNumberFormat="1" applyFont="1" applyFill="1" applyBorder="1" applyAlignment="1">
      <alignment horizontal="center" vertical="center" wrapText="1"/>
      <protection/>
    </xf>
    <xf numFmtId="0" fontId="2" fillId="0" borderId="0" xfId="120" applyFont="1" applyAlignment="1">
      <alignment vertical="top"/>
      <protection/>
    </xf>
    <xf numFmtId="0" fontId="38" fillId="0" borderId="0" xfId="113" applyFont="1" applyAlignment="1">
      <alignment vertical="top"/>
      <protection/>
    </xf>
    <xf numFmtId="0" fontId="2" fillId="0" borderId="0" xfId="120" applyFont="1" applyFill="1" applyAlignment="1">
      <alignment vertical="top"/>
      <protection/>
    </xf>
    <xf numFmtId="0" fontId="31" fillId="0" borderId="0" xfId="120" applyFont="1" applyFill="1" applyAlignment="1">
      <alignment horizontal="center" vertical="top" wrapText="1"/>
      <protection/>
    </xf>
    <xf numFmtId="0" fontId="38" fillId="0" borderId="0" xfId="120" applyFont="1" applyFill="1" applyAlignment="1">
      <alignment horizontal="right" vertical="center"/>
      <protection/>
    </xf>
    <xf numFmtId="0" fontId="32" fillId="0" borderId="0" xfId="120" applyFont="1" applyFill="1" applyAlignment="1">
      <alignment horizontal="center" vertical="top" wrapText="1"/>
      <protection/>
    </xf>
    <xf numFmtId="0" fontId="13" fillId="0" borderId="0" xfId="120" applyFont="1" applyAlignment="1">
      <alignment horizontal="center" vertical="center"/>
      <protection/>
    </xf>
    <xf numFmtId="0" fontId="2" fillId="0" borderId="0" xfId="120" applyFont="1" applyAlignment="1">
      <alignment vertical="center"/>
      <protection/>
    </xf>
    <xf numFmtId="3" fontId="2" fillId="0" borderId="0" xfId="120" applyNumberFormat="1" applyFont="1" applyAlignment="1">
      <alignment vertical="center"/>
      <protection/>
    </xf>
    <xf numFmtId="0" fontId="20" fillId="0" borderId="0" xfId="120" applyFont="1" applyAlignment="1">
      <alignment horizontal="center" vertical="center"/>
      <protection/>
    </xf>
    <xf numFmtId="165" fontId="20" fillId="0" borderId="0" xfId="120" applyNumberFormat="1" applyFont="1" applyAlignment="1">
      <alignment horizontal="center" vertical="center"/>
      <protection/>
    </xf>
    <xf numFmtId="164" fontId="2" fillId="0" borderId="0" xfId="120" applyNumberFormat="1" applyFont="1" applyAlignment="1">
      <alignment vertical="center"/>
      <protection/>
    </xf>
    <xf numFmtId="165" fontId="20" fillId="51" borderId="0" xfId="120" applyNumberFormat="1" applyFont="1" applyFill="1" applyAlignment="1">
      <alignment horizontal="center" vertical="center"/>
      <protection/>
    </xf>
    <xf numFmtId="0" fontId="2" fillId="0" borderId="0" xfId="120" applyFont="1">
      <alignment/>
      <protection/>
    </xf>
    <xf numFmtId="0" fontId="28" fillId="0" borderId="0" xfId="122" applyFont="1" applyFill="1" applyAlignment="1">
      <alignment horizontal="center"/>
      <protection/>
    </xf>
    <xf numFmtId="0" fontId="25" fillId="0" borderId="19" xfId="122" applyFont="1" applyFill="1" applyBorder="1" applyAlignment="1">
      <alignment horizontal="center" vertical="center" wrapText="1"/>
      <protection/>
    </xf>
    <xf numFmtId="0" fontId="21" fillId="0" borderId="19" xfId="122" applyFont="1" applyFill="1" applyBorder="1" applyAlignment="1">
      <alignment horizontal="center" vertical="center" wrapText="1"/>
      <protection/>
    </xf>
    <xf numFmtId="0" fontId="21" fillId="0" borderId="34" xfId="122" applyFont="1" applyFill="1" applyBorder="1" applyAlignment="1">
      <alignment horizontal="center" vertical="center" wrapText="1"/>
      <protection/>
    </xf>
    <xf numFmtId="0" fontId="25" fillId="0" borderId="35" xfId="122" applyFont="1" applyFill="1" applyBorder="1" applyAlignment="1">
      <alignment horizontal="center" vertical="center" wrapText="1"/>
      <protection/>
    </xf>
    <xf numFmtId="0" fontId="20" fillId="0" borderId="35" xfId="118" applyFont="1" applyBorder="1" applyAlignment="1">
      <alignment vertical="center" wrapText="1"/>
      <protection/>
    </xf>
    <xf numFmtId="0" fontId="20" fillId="0" borderId="36" xfId="118" applyFont="1" applyBorder="1" applyAlignment="1">
      <alignment vertical="center" wrapText="1"/>
      <protection/>
    </xf>
    <xf numFmtId="3" fontId="29" fillId="0" borderId="37" xfId="122" applyNumberFormat="1" applyFont="1" applyFill="1" applyBorder="1" applyAlignment="1">
      <alignment horizontal="center" vertical="center" wrapText="1"/>
      <protection/>
    </xf>
    <xf numFmtId="3" fontId="29" fillId="0" borderId="37" xfId="122" applyNumberFormat="1" applyFont="1" applyFill="1" applyBorder="1" applyAlignment="1">
      <alignment horizontal="center" vertical="center"/>
      <protection/>
    </xf>
    <xf numFmtId="14" fontId="25" fillId="0" borderId="34" xfId="104" applyNumberFormat="1" applyFont="1" applyBorder="1" applyAlignment="1">
      <alignment horizontal="center" vertical="center" wrapText="1"/>
      <protection/>
    </xf>
    <xf numFmtId="0" fontId="25" fillId="0" borderId="35" xfId="122" applyFont="1" applyFill="1" applyBorder="1" applyAlignment="1">
      <alignment horizontal="center" vertical="center" wrapText="1"/>
      <protection/>
    </xf>
    <xf numFmtId="3" fontId="25" fillId="49" borderId="19" xfId="122" applyNumberFormat="1" applyFont="1" applyFill="1" applyBorder="1" applyAlignment="1">
      <alignment horizontal="center" vertical="center"/>
      <protection/>
    </xf>
    <xf numFmtId="3" fontId="88" fillId="49" borderId="19" xfId="122" applyNumberFormat="1" applyFont="1" applyFill="1" applyBorder="1" applyAlignment="1">
      <alignment horizontal="center" vertical="center"/>
      <protection/>
    </xf>
    <xf numFmtId="3" fontId="88" fillId="49" borderId="38" xfId="122" applyNumberFormat="1" applyFont="1" applyFill="1" applyBorder="1" applyAlignment="1">
      <alignment horizontal="center" vertical="center"/>
      <protection/>
    </xf>
    <xf numFmtId="0" fontId="29" fillId="0" borderId="35" xfId="122" applyFont="1" applyFill="1" applyBorder="1" applyAlignment="1">
      <alignment horizontal="left" vertical="center" wrapText="1"/>
      <protection/>
    </xf>
    <xf numFmtId="3" fontId="40" fillId="0" borderId="19" xfId="104" applyNumberFormat="1" applyFont="1" applyBorder="1" applyAlignment="1">
      <alignment horizontal="center" vertical="center" wrapText="1"/>
      <protection/>
    </xf>
    <xf numFmtId="3" fontId="89" fillId="49" borderId="38" xfId="122" applyNumberFormat="1" applyFont="1" applyFill="1" applyBorder="1" applyAlignment="1">
      <alignment horizontal="center" vertical="center"/>
      <protection/>
    </xf>
    <xf numFmtId="0" fontId="29" fillId="0" borderId="36" xfId="122" applyFont="1" applyFill="1" applyBorder="1" applyAlignment="1">
      <alignment horizontal="left" vertical="center" wrapText="1"/>
      <protection/>
    </xf>
    <xf numFmtId="3" fontId="89" fillId="49" borderId="39" xfId="122" applyNumberFormat="1" applyFont="1" applyFill="1" applyBorder="1" applyAlignment="1">
      <alignment horizontal="center" vertical="center"/>
      <protection/>
    </xf>
    <xf numFmtId="0" fontId="5" fillId="49" borderId="0" xfId="120" applyFont="1" applyFill="1" applyAlignment="1">
      <alignment horizontal="center" vertical="center"/>
      <protection/>
    </xf>
    <xf numFmtId="0" fontId="4" fillId="49" borderId="40" xfId="115" applyFont="1" applyFill="1" applyBorder="1" applyAlignment="1">
      <alignment horizontal="left" vertical="center" wrapText="1"/>
      <protection/>
    </xf>
    <xf numFmtId="0" fontId="4" fillId="49" borderId="19" xfId="115" applyFont="1" applyFill="1" applyBorder="1" applyAlignment="1">
      <alignment horizontal="left" vertical="center" wrapText="1"/>
      <protection/>
    </xf>
    <xf numFmtId="164" fontId="6" fillId="49" borderId="19" xfId="115" applyNumberFormat="1" applyFont="1" applyFill="1" applyBorder="1" applyAlignment="1">
      <alignment horizontal="center" vertical="center"/>
      <protection/>
    </xf>
    <xf numFmtId="164" fontId="4" fillId="49" borderId="19" xfId="115" applyNumberFormat="1" applyFont="1" applyFill="1" applyBorder="1" applyAlignment="1">
      <alignment horizontal="center" vertical="center" wrapText="1"/>
      <protection/>
    </xf>
    <xf numFmtId="0" fontId="6" fillId="49" borderId="19" xfId="115" applyFont="1" applyFill="1" applyBorder="1" applyAlignment="1">
      <alignment horizontal="center" vertical="center"/>
      <protection/>
    </xf>
    <xf numFmtId="0" fontId="90" fillId="49" borderId="19" xfId="105" applyFont="1" applyFill="1" applyBorder="1" applyAlignment="1">
      <alignment horizontal="left" vertical="center" wrapText="1"/>
      <protection/>
    </xf>
    <xf numFmtId="49" fontId="6" fillId="49" borderId="19" xfId="115" applyNumberFormat="1" applyFont="1" applyFill="1" applyBorder="1" applyAlignment="1">
      <alignment horizontal="center" vertical="center"/>
      <protection/>
    </xf>
    <xf numFmtId="1" fontId="2" fillId="49" borderId="19" xfId="117" applyNumberFormat="1" applyFont="1" applyFill="1" applyBorder="1" applyAlignment="1" applyProtection="1">
      <alignment horizontal="center"/>
      <protection/>
    </xf>
    <xf numFmtId="1" fontId="2" fillId="49" borderId="0" xfId="117" applyNumberFormat="1" applyFont="1" applyFill="1" applyProtection="1">
      <alignment/>
      <protection locked="0"/>
    </xf>
    <xf numFmtId="0" fontId="91" fillId="0" borderId="19" xfId="120" applyFont="1" applyBorder="1" applyAlignment="1">
      <alignment horizontal="center" vertical="center" wrapText="1"/>
      <protection/>
    </xf>
    <xf numFmtId="0" fontId="91" fillId="0" borderId="19" xfId="120" applyFont="1" applyFill="1" applyBorder="1" applyAlignment="1">
      <alignment horizontal="center" vertical="center" wrapText="1"/>
      <protection/>
    </xf>
    <xf numFmtId="0" fontId="92" fillId="0" borderId="19" xfId="120" applyFont="1" applyFill="1" applyBorder="1" applyAlignment="1">
      <alignment horizontal="center" vertical="center" wrapText="1"/>
      <protection/>
    </xf>
    <xf numFmtId="0" fontId="92" fillId="0" borderId="19" xfId="120" applyFont="1" applyBorder="1" applyAlignment="1">
      <alignment horizontal="center" vertical="center" wrapText="1"/>
      <protection/>
    </xf>
    <xf numFmtId="0" fontId="92" fillId="0" borderId="19" xfId="120" applyNumberFormat="1" applyFont="1" applyBorder="1" applyAlignment="1">
      <alignment horizontal="center" vertical="center" wrapText="1"/>
      <protection/>
    </xf>
    <xf numFmtId="0" fontId="91" fillId="49" borderId="19" xfId="117" applyNumberFormat="1" applyFont="1" applyFill="1" applyBorder="1" applyAlignment="1" applyProtection="1">
      <alignment horizontal="left" vertical="center"/>
      <protection locked="0"/>
    </xf>
    <xf numFmtId="3" fontId="91" fillId="49" borderId="19" xfId="113" applyNumberFormat="1" applyFont="1" applyFill="1" applyBorder="1" applyAlignment="1">
      <alignment horizontal="center" vertical="center"/>
      <protection/>
    </xf>
    <xf numFmtId="1" fontId="92" fillId="49" borderId="19" xfId="117" applyNumberFormat="1" applyFont="1" applyFill="1" applyBorder="1" applyProtection="1">
      <alignment/>
      <protection locked="0"/>
    </xf>
    <xf numFmtId="0" fontId="92" fillId="0" borderId="19" xfId="120" applyFont="1" applyBorder="1" applyAlignment="1">
      <alignment horizontal="center"/>
      <protection/>
    </xf>
    <xf numFmtId="1" fontId="92" fillId="49" borderId="19" xfId="113" applyNumberFormat="1" applyFont="1" applyFill="1" applyBorder="1" applyAlignment="1">
      <alignment horizontal="center" vertical="center"/>
      <protection/>
    </xf>
    <xf numFmtId="3" fontId="92" fillId="49" borderId="19" xfId="113" applyNumberFormat="1" applyFont="1" applyFill="1" applyBorder="1" applyAlignment="1">
      <alignment horizontal="center" vertical="center"/>
      <protection/>
    </xf>
    <xf numFmtId="1" fontId="92" fillId="49" borderId="19" xfId="117" applyNumberFormat="1" applyFont="1" applyFill="1" applyBorder="1" applyAlignment="1" applyProtection="1">
      <alignment vertical="center"/>
      <protection locked="0"/>
    </xf>
    <xf numFmtId="1" fontId="29" fillId="0" borderId="34" xfId="122" applyNumberFormat="1" applyFont="1" applyFill="1" applyBorder="1" applyAlignment="1">
      <alignment horizontal="center" vertical="center" wrapText="1"/>
      <protection/>
    </xf>
    <xf numFmtId="3" fontId="25" fillId="0" borderId="34" xfId="122" applyNumberFormat="1" applyFont="1" applyFill="1" applyBorder="1" applyAlignment="1">
      <alignment horizontal="center" vertical="center"/>
      <protection/>
    </xf>
    <xf numFmtId="1" fontId="4" fillId="49" borderId="19" xfId="115" applyNumberFormat="1" applyFont="1" applyFill="1" applyBorder="1" applyAlignment="1">
      <alignment horizontal="center" vertical="center" wrapText="1"/>
      <protection/>
    </xf>
    <xf numFmtId="1" fontId="4" fillId="49" borderId="19" xfId="116" applyNumberFormat="1" applyFont="1" applyFill="1" applyBorder="1" applyAlignment="1">
      <alignment horizontal="center" vertical="center" wrapText="1"/>
      <protection/>
    </xf>
    <xf numFmtId="165" fontId="6" fillId="49" borderId="19" xfId="115" applyNumberFormat="1" applyFont="1" applyFill="1" applyBorder="1" applyAlignment="1">
      <alignment horizontal="center" vertical="center"/>
      <protection/>
    </xf>
    <xf numFmtId="1" fontId="6" fillId="49" borderId="19" xfId="115" applyNumberFormat="1" applyFont="1" applyFill="1" applyBorder="1" applyAlignment="1">
      <alignment horizontal="center" vertical="center"/>
      <protection/>
    </xf>
    <xf numFmtId="1" fontId="4" fillId="49" borderId="40" xfId="115" applyNumberFormat="1" applyFont="1" applyFill="1" applyBorder="1" applyAlignment="1">
      <alignment horizontal="center" vertical="center" wrapText="1"/>
      <protection/>
    </xf>
    <xf numFmtId="165" fontId="13" fillId="49" borderId="40" xfId="115" applyNumberFormat="1" applyFont="1" applyFill="1" applyBorder="1" applyAlignment="1">
      <alignment horizontal="center" vertical="center"/>
      <protection/>
    </xf>
    <xf numFmtId="1" fontId="13" fillId="49" borderId="40" xfId="115" applyNumberFormat="1" applyFont="1" applyFill="1" applyBorder="1" applyAlignment="1">
      <alignment horizontal="center" vertical="center"/>
      <protection/>
    </xf>
    <xf numFmtId="1" fontId="4" fillId="49" borderId="40" xfId="116" applyNumberFormat="1" applyFont="1" applyFill="1" applyBorder="1" applyAlignment="1">
      <alignment horizontal="center" vertical="center" wrapText="1"/>
      <protection/>
    </xf>
    <xf numFmtId="1" fontId="6" fillId="49" borderId="40" xfId="115" applyNumberFormat="1" applyFont="1" applyFill="1" applyBorder="1" applyAlignment="1">
      <alignment horizontal="center" vertical="center"/>
      <protection/>
    </xf>
    <xf numFmtId="3" fontId="4" fillId="49" borderId="19" xfId="115" applyNumberFormat="1" applyFont="1" applyFill="1" applyBorder="1" applyAlignment="1">
      <alignment horizontal="center" vertical="center" wrapText="1"/>
      <protection/>
    </xf>
    <xf numFmtId="1" fontId="15" fillId="0" borderId="19" xfId="117" applyNumberFormat="1" applyFont="1" applyFill="1" applyBorder="1" applyAlignment="1" applyProtection="1">
      <alignment horizontal="left" vertical="center"/>
      <protection locked="0"/>
    </xf>
    <xf numFmtId="3" fontId="15" fillId="0" borderId="19" xfId="117" applyNumberFormat="1" applyFont="1" applyFill="1" applyBorder="1" applyAlignment="1" applyProtection="1">
      <alignment horizontal="center" vertical="center"/>
      <protection locked="0"/>
    </xf>
    <xf numFmtId="164" fontId="15" fillId="0" borderId="19" xfId="117" applyNumberFormat="1" applyFont="1" applyFill="1" applyBorder="1" applyAlignment="1" applyProtection="1">
      <alignment horizontal="center" vertical="center"/>
      <protection locked="0"/>
    </xf>
    <xf numFmtId="165" fontId="15" fillId="0" borderId="19" xfId="117" applyNumberFormat="1" applyFont="1" applyFill="1" applyBorder="1" applyAlignment="1" applyProtection="1">
      <alignment horizontal="center" vertical="center"/>
      <protection locked="0"/>
    </xf>
    <xf numFmtId="3" fontId="15" fillId="0" borderId="19" xfId="117" applyNumberFormat="1" applyFont="1" applyFill="1" applyBorder="1" applyAlignment="1" applyProtection="1">
      <alignment horizontal="center" vertical="center" wrapText="1"/>
      <protection locked="0"/>
    </xf>
    <xf numFmtId="165" fontId="15" fillId="0" borderId="19" xfId="117" applyNumberFormat="1" applyFont="1" applyFill="1" applyBorder="1" applyAlignment="1" applyProtection="1">
      <alignment horizontal="center" vertical="center" wrapText="1"/>
      <protection locked="0"/>
    </xf>
    <xf numFmtId="1" fontId="14" fillId="0" borderId="0" xfId="117" applyNumberFormat="1" applyFont="1" applyFill="1" applyAlignment="1" applyProtection="1">
      <alignment vertical="center"/>
      <protection locked="0"/>
    </xf>
    <xf numFmtId="1" fontId="13" fillId="0" borderId="19" xfId="117" applyNumberFormat="1" applyFont="1" applyFill="1" applyBorder="1" applyProtection="1">
      <alignment/>
      <protection locked="0"/>
    </xf>
    <xf numFmtId="3" fontId="18" fillId="0" borderId="19" xfId="0" applyNumberFormat="1" applyFont="1" applyFill="1" applyBorder="1" applyAlignment="1">
      <alignment horizontal="center" vertical="center"/>
    </xf>
    <xf numFmtId="165" fontId="17" fillId="0" borderId="19" xfId="117" applyNumberFormat="1" applyFont="1" applyFill="1" applyBorder="1" applyAlignment="1" applyProtection="1">
      <alignment horizontal="center" vertical="center" wrapText="1"/>
      <protection locked="0"/>
    </xf>
    <xf numFmtId="3" fontId="17" fillId="0" borderId="19" xfId="117" applyNumberFormat="1" applyFont="1" applyFill="1" applyBorder="1" applyAlignment="1" applyProtection="1">
      <alignment horizontal="center" vertical="center" wrapText="1"/>
      <protection locked="0"/>
    </xf>
    <xf numFmtId="1" fontId="18" fillId="0" borderId="19" xfId="0" applyNumberFormat="1" applyFont="1" applyFill="1" applyBorder="1" applyAlignment="1">
      <alignment horizontal="center" vertical="center"/>
    </xf>
    <xf numFmtId="1" fontId="13" fillId="49" borderId="19" xfId="117" applyNumberFormat="1" applyFont="1" applyFill="1" applyBorder="1" applyProtection="1">
      <alignment/>
      <protection locked="0"/>
    </xf>
    <xf numFmtId="3" fontId="18" fillId="49" borderId="19" xfId="117" applyNumberFormat="1" applyFont="1" applyFill="1" applyBorder="1" applyAlignment="1" applyProtection="1">
      <alignment horizontal="center" vertical="center"/>
      <protection locked="0"/>
    </xf>
    <xf numFmtId="3" fontId="18" fillId="49" borderId="19" xfId="0" applyNumberFormat="1" applyFont="1" applyFill="1" applyBorder="1" applyAlignment="1">
      <alignment horizontal="center" vertical="center"/>
    </xf>
    <xf numFmtId="164" fontId="17" fillId="49" borderId="19" xfId="117" applyNumberFormat="1" applyFont="1" applyFill="1" applyBorder="1" applyAlignment="1" applyProtection="1">
      <alignment horizontal="center" vertical="center"/>
      <protection locked="0"/>
    </xf>
    <xf numFmtId="3" fontId="17" fillId="49" borderId="19" xfId="117" applyNumberFormat="1" applyFont="1" applyFill="1" applyBorder="1" applyAlignment="1" applyProtection="1">
      <alignment horizontal="center" vertical="center"/>
      <protection locked="0"/>
    </xf>
    <xf numFmtId="1" fontId="18" fillId="49" borderId="19" xfId="117" applyNumberFormat="1" applyFont="1" applyFill="1" applyBorder="1" applyAlignment="1" applyProtection="1">
      <alignment horizontal="center" vertical="center"/>
      <protection locked="0"/>
    </xf>
    <xf numFmtId="165" fontId="17" fillId="49" borderId="19" xfId="117" applyNumberFormat="1" applyFont="1" applyFill="1" applyBorder="1" applyAlignment="1" applyProtection="1">
      <alignment horizontal="center" vertical="center"/>
      <protection locked="0"/>
    </xf>
    <xf numFmtId="1" fontId="17" fillId="49" borderId="19" xfId="117" applyNumberFormat="1" applyFont="1" applyFill="1" applyBorder="1" applyAlignment="1" applyProtection="1">
      <alignment horizontal="center" vertical="center"/>
      <protection locked="0"/>
    </xf>
    <xf numFmtId="3" fontId="18" fillId="49" borderId="19" xfId="117" applyNumberFormat="1" applyFont="1" applyFill="1" applyBorder="1" applyAlignment="1" applyProtection="1">
      <alignment horizontal="center" vertical="center" wrapText="1"/>
      <protection locked="0"/>
    </xf>
    <xf numFmtId="165" fontId="17" fillId="49" borderId="19" xfId="117" applyNumberFormat="1" applyFont="1" applyFill="1" applyBorder="1" applyAlignment="1" applyProtection="1">
      <alignment horizontal="center" vertical="center" wrapText="1"/>
      <protection locked="0"/>
    </xf>
    <xf numFmtId="3" fontId="17" fillId="49" borderId="19" xfId="117" applyNumberFormat="1" applyFont="1" applyFill="1" applyBorder="1" applyAlignment="1" applyProtection="1">
      <alignment horizontal="center" vertical="center" wrapText="1"/>
      <protection locked="0"/>
    </xf>
    <xf numFmtId="3" fontId="18" fillId="49" borderId="19" xfId="119" applyNumberFormat="1" applyFont="1" applyFill="1" applyBorder="1" applyAlignment="1">
      <alignment horizontal="center" vertical="center" wrapText="1"/>
      <protection/>
    </xf>
    <xf numFmtId="1" fontId="18" fillId="49" borderId="19" xfId="0" applyNumberFormat="1" applyFont="1" applyFill="1" applyBorder="1" applyAlignment="1">
      <alignment horizontal="center" vertical="center"/>
    </xf>
    <xf numFmtId="1" fontId="13" fillId="0" borderId="19" xfId="117" applyNumberFormat="1" applyFont="1" applyFill="1" applyBorder="1" applyAlignment="1" applyProtection="1">
      <alignment vertical="center"/>
      <protection locked="0"/>
    </xf>
    <xf numFmtId="3" fontId="16" fillId="0" borderId="19" xfId="117" applyNumberFormat="1" applyFont="1" applyFill="1" applyBorder="1" applyAlignment="1" applyProtection="1">
      <alignment horizontal="center" vertical="center"/>
      <protection locked="0"/>
    </xf>
    <xf numFmtId="0" fontId="6" fillId="49" borderId="19" xfId="115" applyFont="1" applyFill="1" applyBorder="1" applyAlignment="1">
      <alignment horizontal="center" vertical="top" wrapText="1"/>
      <protection/>
    </xf>
    <xf numFmtId="0" fontId="10" fillId="49" borderId="19" xfId="115" applyFont="1" applyFill="1" applyBorder="1" applyAlignment="1">
      <alignment horizontal="left" vertical="center" wrapText="1"/>
      <protection/>
    </xf>
    <xf numFmtId="0" fontId="10" fillId="49" borderId="40" xfId="115" applyFont="1" applyFill="1" applyBorder="1" applyAlignment="1">
      <alignment horizontal="left" vertical="center" wrapText="1"/>
      <protection/>
    </xf>
    <xf numFmtId="164" fontId="10" fillId="49" borderId="40" xfId="115" applyNumberFormat="1" applyFont="1" applyFill="1" applyBorder="1" applyAlignment="1">
      <alignment horizontal="center" vertical="center" wrapText="1"/>
      <protection/>
    </xf>
    <xf numFmtId="3" fontId="4" fillId="49" borderId="40" xfId="115" applyNumberFormat="1" applyFont="1" applyFill="1" applyBorder="1" applyAlignment="1">
      <alignment horizontal="center" vertical="center" wrapText="1"/>
      <protection/>
    </xf>
    <xf numFmtId="3" fontId="13" fillId="49" borderId="40" xfId="115" applyNumberFormat="1" applyFont="1" applyFill="1" applyBorder="1" applyAlignment="1">
      <alignment horizontal="center" vertical="center"/>
      <protection/>
    </xf>
    <xf numFmtId="1" fontId="90" fillId="49" borderId="19" xfId="115" applyNumberFormat="1" applyFont="1" applyFill="1" applyBorder="1" applyAlignment="1">
      <alignment horizontal="center" vertical="center" wrapText="1"/>
      <protection/>
    </xf>
    <xf numFmtId="164" fontId="4" fillId="49" borderId="19" xfId="116" applyNumberFormat="1" applyFont="1" applyFill="1" applyBorder="1" applyAlignment="1">
      <alignment horizontal="center" vertical="center" wrapText="1"/>
      <protection/>
    </xf>
    <xf numFmtId="0" fontId="6" fillId="49" borderId="19" xfId="115" applyFont="1" applyFill="1" applyBorder="1" applyAlignment="1">
      <alignment horizontal="center" vertical="center" wrapText="1"/>
      <protection/>
    </xf>
    <xf numFmtId="3" fontId="4" fillId="49" borderId="19" xfId="116" applyNumberFormat="1" applyFont="1" applyFill="1" applyBorder="1" applyAlignment="1">
      <alignment horizontal="center" vertical="center" wrapText="1"/>
      <protection/>
    </xf>
    <xf numFmtId="0" fontId="2" fillId="49" borderId="0" xfId="114" applyFont="1" applyFill="1" applyAlignment="1">
      <alignment horizontal="left" vertical="center"/>
      <protection/>
    </xf>
    <xf numFmtId="1" fontId="15" fillId="49" borderId="19" xfId="117" applyNumberFormat="1" applyFont="1" applyFill="1" applyBorder="1" applyAlignment="1" applyProtection="1">
      <alignment horizontal="center" vertical="center"/>
      <protection/>
    </xf>
    <xf numFmtId="1" fontId="2" fillId="49" borderId="0" xfId="117" applyNumberFormat="1" applyFont="1" applyFill="1" applyAlignment="1" applyProtection="1">
      <alignment horizontal="center"/>
      <protection locked="0"/>
    </xf>
    <xf numFmtId="1" fontId="2" fillId="0" borderId="19" xfId="117" applyNumberFormat="1" applyFont="1" applyFill="1" applyBorder="1" applyAlignment="1" applyProtection="1">
      <alignment horizontal="center"/>
      <protection/>
    </xf>
    <xf numFmtId="165" fontId="91" fillId="49" borderId="19" xfId="113" applyNumberFormat="1" applyFont="1" applyFill="1" applyBorder="1" applyAlignment="1">
      <alignment horizontal="center" vertical="center"/>
      <protection/>
    </xf>
    <xf numFmtId="165" fontId="92" fillId="49" borderId="19" xfId="113" applyNumberFormat="1" applyFont="1" applyFill="1" applyBorder="1" applyAlignment="1">
      <alignment horizontal="center" vertical="center"/>
      <protection/>
    </xf>
    <xf numFmtId="165" fontId="25" fillId="0" borderId="34" xfId="122" applyNumberFormat="1" applyFont="1" applyFill="1" applyBorder="1" applyAlignment="1">
      <alignment horizontal="center" vertical="center" wrapText="1"/>
      <protection/>
    </xf>
    <xf numFmtId="164" fontId="25" fillId="0" borderId="34" xfId="122" applyNumberFormat="1" applyFont="1" applyFill="1" applyBorder="1" applyAlignment="1">
      <alignment horizontal="center" vertical="center"/>
      <protection/>
    </xf>
    <xf numFmtId="0" fontId="56" fillId="0" borderId="0" xfId="113" applyFont="1" applyBorder="1" applyAlignment="1">
      <alignment horizontal="center" vertical="center" wrapText="1"/>
      <protection/>
    </xf>
    <xf numFmtId="0" fontId="35" fillId="0" borderId="41" xfId="121" applyFont="1" applyFill="1" applyBorder="1" applyAlignment="1">
      <alignment horizontal="center" wrapText="1"/>
      <protection/>
    </xf>
    <xf numFmtId="0" fontId="22" fillId="0" borderId="42" xfId="113" applyFont="1" applyFill="1" applyBorder="1" applyAlignment="1">
      <alignment horizontal="center" vertical="center" wrapText="1"/>
      <protection/>
    </xf>
    <xf numFmtId="0" fontId="22" fillId="0" borderId="43" xfId="113" applyFont="1" applyFill="1" applyBorder="1" applyAlignment="1">
      <alignment horizontal="center" vertical="center" wrapText="1"/>
      <protection/>
    </xf>
    <xf numFmtId="0" fontId="49" fillId="0" borderId="0" xfId="120" applyFont="1" applyFill="1" applyAlignment="1">
      <alignment horizontal="center" vertical="top" wrapText="1"/>
      <protection/>
    </xf>
    <xf numFmtId="0" fontId="91" fillId="0" borderId="19" xfId="120" applyFont="1" applyFill="1" applyBorder="1" applyAlignment="1">
      <alignment horizontal="center" vertical="top" wrapText="1"/>
      <protection/>
    </xf>
    <xf numFmtId="0" fontId="91" fillId="0" borderId="19" xfId="120" applyFont="1" applyBorder="1" applyAlignment="1">
      <alignment horizontal="center" vertical="center" wrapText="1"/>
      <protection/>
    </xf>
    <xf numFmtId="0" fontId="21" fillId="0" borderId="0" xfId="122" applyFont="1" applyFill="1" applyAlignment="1">
      <alignment horizontal="center" wrapText="1"/>
      <protection/>
    </xf>
    <xf numFmtId="0" fontId="23" fillId="0" borderId="0" xfId="122" applyFont="1" applyFill="1" applyAlignment="1">
      <alignment horizontal="center"/>
      <protection/>
    </xf>
    <xf numFmtId="0" fontId="24" fillId="0" borderId="44" xfId="122" applyFont="1" applyFill="1" applyBorder="1" applyAlignment="1">
      <alignment horizontal="center"/>
      <protection/>
    </xf>
    <xf numFmtId="0" fontId="24" fillId="0" borderId="45" xfId="122" applyFont="1" applyFill="1" applyBorder="1" applyAlignment="1">
      <alignment horizontal="center"/>
      <protection/>
    </xf>
    <xf numFmtId="49" fontId="5" fillId="0" borderId="19" xfId="120" applyNumberFormat="1" applyFont="1" applyBorder="1" applyAlignment="1">
      <alignment horizontal="center" vertical="center" wrapText="1"/>
      <protection/>
    </xf>
    <xf numFmtId="14" fontId="25" fillId="0" borderId="46" xfId="104" applyNumberFormat="1" applyFont="1" applyBorder="1" applyAlignment="1">
      <alignment horizontal="center" vertical="center" wrapText="1"/>
      <protection/>
    </xf>
    <xf numFmtId="14" fontId="25" fillId="0" borderId="47" xfId="104" applyNumberFormat="1" applyFont="1" applyBorder="1" applyAlignment="1">
      <alignment horizontal="center" vertical="center" wrapText="1"/>
      <protection/>
    </xf>
    <xf numFmtId="0" fontId="23" fillId="0" borderId="0" xfId="122" applyFont="1" applyFill="1" applyAlignment="1">
      <alignment horizontal="center" wrapText="1"/>
      <protection/>
    </xf>
    <xf numFmtId="0" fontId="24" fillId="0" borderId="48" xfId="122" applyFont="1" applyFill="1" applyBorder="1" applyAlignment="1">
      <alignment horizontal="center"/>
      <protection/>
    </xf>
    <xf numFmtId="0" fontId="24" fillId="0" borderId="35" xfId="122" applyFont="1" applyFill="1" applyBorder="1" applyAlignment="1">
      <alignment horizontal="center"/>
      <protection/>
    </xf>
    <xf numFmtId="0" fontId="21" fillId="0" borderId="46" xfId="122" applyFont="1" applyFill="1" applyBorder="1" applyAlignment="1">
      <alignment horizontal="center" vertical="center" wrapText="1"/>
      <protection/>
    </xf>
    <xf numFmtId="0" fontId="21" fillId="0" borderId="47" xfId="122" applyFont="1" applyFill="1" applyBorder="1" applyAlignment="1">
      <alignment horizontal="center" vertical="center" wrapText="1"/>
      <protection/>
    </xf>
    <xf numFmtId="0" fontId="6" fillId="49" borderId="49" xfId="115" applyFont="1" applyFill="1" applyBorder="1" applyAlignment="1">
      <alignment horizontal="center" vertical="center"/>
      <protection/>
    </xf>
    <xf numFmtId="0" fontId="6" fillId="49" borderId="50" xfId="115" applyFont="1" applyFill="1" applyBorder="1" applyAlignment="1">
      <alignment horizontal="center" vertical="center"/>
      <protection/>
    </xf>
    <xf numFmtId="0" fontId="10" fillId="49" borderId="51" xfId="114" applyFont="1" applyFill="1" applyBorder="1" applyAlignment="1">
      <alignment horizontal="left" vertical="center" wrapText="1"/>
      <protection/>
    </xf>
    <xf numFmtId="165" fontId="6" fillId="0" borderId="38" xfId="115" applyNumberFormat="1" applyFont="1" applyFill="1" applyBorder="1" applyAlignment="1">
      <alignment horizontal="center" vertical="center"/>
      <protection/>
    </xf>
    <xf numFmtId="165" fontId="6" fillId="0" borderId="52" xfId="115" applyNumberFormat="1" applyFont="1" applyFill="1" applyBorder="1" applyAlignment="1">
      <alignment horizontal="center" vertical="center"/>
      <protection/>
    </xf>
    <xf numFmtId="0" fontId="33" fillId="49" borderId="51" xfId="115" applyFont="1" applyFill="1" applyBorder="1" applyAlignment="1">
      <alignment horizontal="center" vertical="center" wrapText="1"/>
      <protection/>
    </xf>
    <xf numFmtId="0" fontId="33" fillId="49" borderId="18" xfId="115" applyFont="1" applyFill="1" applyBorder="1" applyAlignment="1">
      <alignment horizontal="center" vertical="center" wrapText="1"/>
      <protection/>
    </xf>
    <xf numFmtId="0" fontId="4" fillId="49" borderId="19" xfId="115" applyFont="1" applyFill="1" applyBorder="1" applyAlignment="1">
      <alignment horizontal="center" vertical="center" wrapText="1"/>
      <protection/>
    </xf>
    <xf numFmtId="6" fontId="4" fillId="49" borderId="19" xfId="115" applyNumberFormat="1" applyFont="1" applyFill="1" applyBorder="1" applyAlignment="1">
      <alignment horizontal="center" vertical="center" wrapText="1"/>
      <protection/>
    </xf>
    <xf numFmtId="0" fontId="6" fillId="49" borderId="38" xfId="115" applyFont="1" applyFill="1" applyBorder="1" applyAlignment="1">
      <alignment horizontal="center" vertical="center"/>
      <protection/>
    </xf>
    <xf numFmtId="0" fontId="6" fillId="49" borderId="52" xfId="115" applyFont="1" applyFill="1" applyBorder="1" applyAlignment="1">
      <alignment horizontal="center" vertical="center"/>
      <protection/>
    </xf>
    <xf numFmtId="0" fontId="32" fillId="49" borderId="0" xfId="116" applyFont="1" applyFill="1" applyAlignment="1">
      <alignment horizontal="center"/>
      <protection/>
    </xf>
    <xf numFmtId="0" fontId="32" fillId="49" borderId="18" xfId="115" applyFont="1" applyFill="1" applyBorder="1" applyAlignment="1">
      <alignment horizontal="center" vertical="top" wrapText="1"/>
      <protection/>
    </xf>
    <xf numFmtId="0" fontId="6" fillId="49" borderId="19" xfId="115" applyFont="1" applyFill="1" applyBorder="1" applyAlignment="1">
      <alignment horizontal="center" vertical="center"/>
      <protection/>
    </xf>
    <xf numFmtId="1" fontId="16" fillId="0" borderId="19" xfId="117" applyNumberFormat="1" applyFont="1" applyFill="1" applyBorder="1" applyAlignment="1" applyProtection="1">
      <alignment horizontal="center" vertical="center" wrapText="1"/>
      <protection/>
    </xf>
    <xf numFmtId="1" fontId="15" fillId="0" borderId="19" xfId="117" applyNumberFormat="1" applyFont="1" applyFill="1" applyBorder="1" applyAlignment="1" applyProtection="1">
      <alignment horizontal="center" vertical="center" wrapText="1"/>
      <protection/>
    </xf>
    <xf numFmtId="1" fontId="15" fillId="0" borderId="53" xfId="117" applyNumberFormat="1" applyFont="1" applyFill="1" applyBorder="1" applyAlignment="1" applyProtection="1">
      <alignment horizontal="center" vertical="center" wrapText="1"/>
      <protection/>
    </xf>
    <xf numFmtId="1" fontId="15" fillId="0" borderId="40" xfId="117" applyNumberFormat="1" applyFont="1" applyFill="1" applyBorder="1" applyAlignment="1" applyProtection="1">
      <alignment horizontal="center" vertical="center" wrapText="1"/>
      <protection/>
    </xf>
    <xf numFmtId="1" fontId="55" fillId="0" borderId="19" xfId="117" applyNumberFormat="1" applyFont="1" applyFill="1" applyBorder="1" applyAlignment="1" applyProtection="1">
      <alignment horizontal="center" vertical="center" wrapText="1"/>
      <protection/>
    </xf>
    <xf numFmtId="1" fontId="12" fillId="0" borderId="19" xfId="117" applyNumberFormat="1" applyFont="1" applyFill="1" applyBorder="1" applyAlignment="1" applyProtection="1">
      <alignment horizontal="center" vertical="center" wrapText="1"/>
      <protection/>
    </xf>
    <xf numFmtId="1" fontId="16" fillId="0" borderId="38" xfId="117" applyNumberFormat="1" applyFont="1" applyFill="1" applyBorder="1" applyAlignment="1" applyProtection="1">
      <alignment horizontal="center" vertical="center" wrapText="1"/>
      <protection/>
    </xf>
    <xf numFmtId="1" fontId="16" fillId="0" borderId="52" xfId="117" applyNumberFormat="1" applyFont="1" applyFill="1" applyBorder="1" applyAlignment="1" applyProtection="1">
      <alignment horizontal="center" vertical="center" wrapText="1"/>
      <protection/>
    </xf>
    <xf numFmtId="1" fontId="13" fillId="0" borderId="54" xfId="117" applyNumberFormat="1" applyFont="1" applyFill="1" applyBorder="1" applyAlignment="1" applyProtection="1">
      <alignment horizontal="center" vertical="center" wrapText="1"/>
      <protection/>
    </xf>
    <xf numFmtId="1" fontId="13" fillId="0" borderId="51" xfId="117" applyNumberFormat="1" applyFont="1" applyFill="1" applyBorder="1" applyAlignment="1" applyProtection="1">
      <alignment horizontal="center" vertical="center" wrapText="1"/>
      <protection/>
    </xf>
    <xf numFmtId="1" fontId="13" fillId="0" borderId="55" xfId="117" applyNumberFormat="1" applyFont="1" applyFill="1" applyBorder="1" applyAlignment="1" applyProtection="1">
      <alignment horizontal="center" vertical="center" wrapText="1"/>
      <protection/>
    </xf>
    <xf numFmtId="1" fontId="13" fillId="0" borderId="56" xfId="117" applyNumberFormat="1" applyFont="1" applyFill="1" applyBorder="1" applyAlignment="1" applyProtection="1">
      <alignment horizontal="center" vertical="center" wrapText="1"/>
      <protection/>
    </xf>
    <xf numFmtId="1" fontId="13" fillId="0" borderId="0" xfId="117" applyNumberFormat="1" applyFont="1" applyFill="1" applyBorder="1" applyAlignment="1" applyProtection="1">
      <alignment horizontal="center" vertical="center" wrapText="1"/>
      <protection/>
    </xf>
    <xf numFmtId="1" fontId="13" fillId="0" borderId="57" xfId="117" applyNumberFormat="1" applyFont="1" applyFill="1" applyBorder="1" applyAlignment="1" applyProtection="1">
      <alignment horizontal="center" vertical="center" wrapText="1"/>
      <protection/>
    </xf>
    <xf numFmtId="1" fontId="13" fillId="0" borderId="49" xfId="117" applyNumberFormat="1" applyFont="1" applyFill="1" applyBorder="1" applyAlignment="1" applyProtection="1">
      <alignment horizontal="center" vertical="center" wrapText="1"/>
      <protection/>
    </xf>
    <xf numFmtId="1" fontId="13" fillId="0" borderId="18" xfId="117" applyNumberFormat="1" applyFont="1" applyFill="1" applyBorder="1" applyAlignment="1" applyProtection="1">
      <alignment horizontal="center" vertical="center" wrapText="1"/>
      <protection/>
    </xf>
    <xf numFmtId="1" fontId="13" fillId="0" borderId="50" xfId="117" applyNumberFormat="1" applyFont="1" applyFill="1" applyBorder="1" applyAlignment="1" applyProtection="1">
      <alignment horizontal="center" vertical="center" wrapText="1"/>
      <protection/>
    </xf>
    <xf numFmtId="1" fontId="13" fillId="0" borderId="19" xfId="117" applyNumberFormat="1" applyFont="1" applyFill="1" applyBorder="1" applyAlignment="1" applyProtection="1">
      <alignment horizontal="center" vertical="center" wrapText="1"/>
      <protection/>
    </xf>
    <xf numFmtId="1" fontId="13" fillId="0" borderId="38" xfId="117" applyNumberFormat="1" applyFont="1" applyFill="1" applyBorder="1" applyAlignment="1" applyProtection="1">
      <alignment horizontal="center" vertical="center" wrapText="1"/>
      <protection/>
    </xf>
    <xf numFmtId="1" fontId="13" fillId="0" borderId="58" xfId="117" applyNumberFormat="1" applyFont="1" applyFill="1" applyBorder="1" applyAlignment="1" applyProtection="1">
      <alignment horizontal="center" vertical="center" wrapText="1"/>
      <protection/>
    </xf>
    <xf numFmtId="1" fontId="13" fillId="0" borderId="52" xfId="117" applyNumberFormat="1" applyFont="1" applyFill="1" applyBorder="1" applyAlignment="1" applyProtection="1">
      <alignment horizontal="center" vertical="center" wrapText="1"/>
      <protection/>
    </xf>
    <xf numFmtId="1" fontId="3" fillId="0" borderId="0" xfId="117" applyNumberFormat="1" applyFont="1" applyFill="1" applyAlignment="1" applyProtection="1">
      <alignment horizontal="center"/>
      <protection locked="0"/>
    </xf>
    <xf numFmtId="1" fontId="3" fillId="0" borderId="18" xfId="117" applyNumberFormat="1" applyFont="1" applyFill="1" applyBorder="1" applyAlignment="1" applyProtection="1">
      <alignment horizontal="center"/>
      <protection locked="0"/>
    </xf>
    <xf numFmtId="1" fontId="2" fillId="0" borderId="53" xfId="117" applyNumberFormat="1" applyFont="1" applyFill="1" applyBorder="1" applyAlignment="1" applyProtection="1">
      <alignment horizontal="center"/>
      <protection/>
    </xf>
    <xf numFmtId="1" fontId="2" fillId="0" borderId="59" xfId="117" applyNumberFormat="1" applyFont="1" applyFill="1" applyBorder="1" applyAlignment="1" applyProtection="1">
      <alignment horizontal="center"/>
      <protection/>
    </xf>
    <xf numFmtId="1" fontId="2" fillId="0" borderId="40" xfId="117" applyNumberFormat="1" applyFont="1" applyFill="1" applyBorder="1" applyAlignment="1" applyProtection="1">
      <alignment horizontal="center"/>
      <protection/>
    </xf>
    <xf numFmtId="1" fontId="13" fillId="0" borderId="53" xfId="117" applyNumberFormat="1" applyFont="1" applyFill="1" applyBorder="1" applyAlignment="1" applyProtection="1">
      <alignment horizontal="center" vertical="center" wrapText="1"/>
      <protection/>
    </xf>
    <xf numFmtId="1" fontId="13" fillId="0" borderId="19" xfId="117" applyNumberFormat="1" applyFont="1" applyFill="1" applyBorder="1" applyAlignment="1" applyProtection="1">
      <alignment horizontal="center" vertical="center" wrapText="1"/>
      <protection locked="0"/>
    </xf>
    <xf numFmtId="1" fontId="14" fillId="0" borderId="54" xfId="117" applyNumberFormat="1" applyFont="1" applyFill="1" applyBorder="1" applyAlignment="1" applyProtection="1">
      <alignment horizontal="center" vertical="center" wrapText="1"/>
      <protection/>
    </xf>
    <xf numFmtId="1" fontId="14" fillId="0" borderId="51" xfId="117" applyNumberFormat="1" applyFont="1" applyFill="1" applyBorder="1" applyAlignment="1" applyProtection="1">
      <alignment horizontal="center" vertical="center" wrapText="1"/>
      <protection/>
    </xf>
    <xf numFmtId="1" fontId="14" fillId="0" borderId="55" xfId="117" applyNumberFormat="1" applyFont="1" applyFill="1" applyBorder="1" applyAlignment="1" applyProtection="1">
      <alignment horizontal="center" vertical="center" wrapText="1"/>
      <protection/>
    </xf>
    <xf numFmtId="1" fontId="14" fillId="0" borderId="56" xfId="117" applyNumberFormat="1" applyFont="1" applyFill="1" applyBorder="1" applyAlignment="1" applyProtection="1">
      <alignment horizontal="center" vertical="center" wrapText="1"/>
      <protection/>
    </xf>
    <xf numFmtId="1" fontId="14" fillId="0" borderId="0" xfId="117" applyNumberFormat="1" applyFont="1" applyFill="1" applyBorder="1" applyAlignment="1" applyProtection="1">
      <alignment horizontal="center" vertical="center" wrapText="1"/>
      <protection/>
    </xf>
    <xf numFmtId="1" fontId="14" fillId="0" borderId="57" xfId="117" applyNumberFormat="1" applyFont="1" applyFill="1" applyBorder="1" applyAlignment="1" applyProtection="1">
      <alignment horizontal="center" vertical="center" wrapText="1"/>
      <protection/>
    </xf>
    <xf numFmtId="1" fontId="14" fillId="0" borderId="49" xfId="117" applyNumberFormat="1" applyFont="1" applyFill="1" applyBorder="1" applyAlignment="1" applyProtection="1">
      <alignment horizontal="center" vertical="center" wrapText="1"/>
      <protection/>
    </xf>
    <xf numFmtId="1" fontId="14" fillId="0" borderId="18" xfId="117" applyNumberFormat="1" applyFont="1" applyFill="1" applyBorder="1" applyAlignment="1" applyProtection="1">
      <alignment horizontal="center" vertical="center" wrapText="1"/>
      <protection/>
    </xf>
    <xf numFmtId="1" fontId="14" fillId="0" borderId="50" xfId="117" applyNumberFormat="1" applyFont="1" applyFill="1" applyBorder="1" applyAlignment="1" applyProtection="1">
      <alignment horizontal="center" vertical="center" wrapText="1"/>
      <protection/>
    </xf>
  </cellXfs>
  <cellStyles count="11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Звичайний 2 3" xfId="104"/>
    <cellStyle name="Звичайний 3 2 3" xfId="105"/>
    <cellStyle name="Итог" xfId="106"/>
    <cellStyle name="Контрольная ячейка" xfId="107"/>
    <cellStyle name="Название" xfId="108"/>
    <cellStyle name="Нейтральный" xfId="109"/>
    <cellStyle name="Обычный 2" xfId="110"/>
    <cellStyle name="Обычный 2 2" xfId="111"/>
    <cellStyle name="Обычный 3" xfId="112"/>
    <cellStyle name="Обычный 4" xfId="113"/>
    <cellStyle name="Обычный 5 2" xfId="114"/>
    <cellStyle name="Обычный 5 3" xfId="115"/>
    <cellStyle name="Обычный 6 3" xfId="116"/>
    <cellStyle name="Обычный_06" xfId="117"/>
    <cellStyle name="Обычный_09_Професійний склад" xfId="118"/>
    <cellStyle name="Обычный_12 Зинкевич" xfId="119"/>
    <cellStyle name="Обычный_27.08.2013" xfId="120"/>
    <cellStyle name="Обычный_TБЛ-12~1" xfId="121"/>
    <cellStyle name="Обычный_Форма7Н" xfId="122"/>
    <cellStyle name="Плохой" xfId="123"/>
    <cellStyle name="Пояснение" xfId="124"/>
    <cellStyle name="Примечание" xfId="125"/>
    <cellStyle name="Percent" xfId="126"/>
    <cellStyle name="Связанная ячейка" xfId="127"/>
    <cellStyle name="Текст предупреждения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D12"/>
  <sheetViews>
    <sheetView view="pageBreakPreview" zoomScale="80" zoomScaleSheetLayoutView="80" zoomScalePageLayoutView="0" workbookViewId="0" topLeftCell="A1">
      <selection activeCell="A3" sqref="A3:C3"/>
    </sheetView>
  </sheetViews>
  <sheetFormatPr defaultColWidth="10.28125" defaultRowHeight="15"/>
  <cols>
    <col min="1" max="1" width="33.421875" style="42" customWidth="1"/>
    <col min="2" max="2" width="10.7109375" style="46" customWidth="1"/>
    <col min="3" max="3" width="14.28125" style="46" customWidth="1"/>
    <col min="4" max="4" width="10.421875" style="42" customWidth="1"/>
    <col min="5" max="231" width="7.8515625" style="42" customWidth="1"/>
    <col min="232" max="232" width="39.28125" style="42" customWidth="1"/>
    <col min="233" max="16384" width="10.28125" style="42" customWidth="1"/>
  </cols>
  <sheetData>
    <row r="1" spans="1:4" s="47" customFormat="1" ht="20.25" customHeight="1">
      <c r="A1" s="45"/>
      <c r="B1" s="45"/>
      <c r="C1" s="46"/>
      <c r="D1" s="45"/>
    </row>
    <row r="2" spans="1:4" s="49" customFormat="1" ht="12" customHeight="1">
      <c r="A2" s="48"/>
      <c r="B2" s="48"/>
      <c r="C2" s="46"/>
      <c r="D2" s="48"/>
    </row>
    <row r="3" spans="1:3" ht="63" customHeight="1">
      <c r="A3" s="181" t="s">
        <v>114</v>
      </c>
      <c r="B3" s="181"/>
      <c r="C3" s="181"/>
    </row>
    <row r="4" spans="1:3" ht="33.75" customHeight="1" thickBot="1">
      <c r="A4" s="182" t="s">
        <v>69</v>
      </c>
      <c r="B4" s="182"/>
      <c r="C4" s="182"/>
    </row>
    <row r="5" spans="1:3" ht="16.5" customHeight="1" thickTop="1">
      <c r="A5" s="43"/>
      <c r="B5" s="183" t="s">
        <v>56</v>
      </c>
      <c r="C5" s="184"/>
    </row>
    <row r="6" spans="1:3" ht="15.75" thickBot="1">
      <c r="A6" s="44"/>
      <c r="B6" s="67" t="s">
        <v>57</v>
      </c>
      <c r="C6" s="68" t="s">
        <v>6</v>
      </c>
    </row>
    <row r="7" spans="1:3" ht="38.25" thickTop="1">
      <c r="A7" s="61" t="s">
        <v>60</v>
      </c>
      <c r="B7" s="50">
        <v>431.8</v>
      </c>
      <c r="C7" s="51">
        <v>418.1</v>
      </c>
    </row>
    <row r="8" spans="1:3" ht="37.5">
      <c r="A8" s="62" t="s">
        <v>59</v>
      </c>
      <c r="B8" s="52">
        <v>57.7</v>
      </c>
      <c r="C8" s="53">
        <v>55.8</v>
      </c>
    </row>
    <row r="9" spans="1:3" ht="37.5">
      <c r="A9" s="63" t="s">
        <v>61</v>
      </c>
      <c r="B9" s="54">
        <v>382.1</v>
      </c>
      <c r="C9" s="55">
        <v>366</v>
      </c>
    </row>
    <row r="10" spans="1:3" ht="18.75">
      <c r="A10" s="64" t="s">
        <v>58</v>
      </c>
      <c r="B10" s="56">
        <v>51</v>
      </c>
      <c r="C10" s="57">
        <v>48.8</v>
      </c>
    </row>
    <row r="11" spans="1:3" ht="56.25">
      <c r="A11" s="65" t="s">
        <v>68</v>
      </c>
      <c r="B11" s="58">
        <v>49.7</v>
      </c>
      <c r="C11" s="59">
        <v>52.1</v>
      </c>
    </row>
    <row r="12" spans="1:3" ht="35.25" customHeight="1">
      <c r="A12" s="66" t="s">
        <v>62</v>
      </c>
      <c r="B12" s="52">
        <v>11.5</v>
      </c>
      <c r="C12" s="60">
        <v>12.5</v>
      </c>
    </row>
  </sheetData>
  <sheetProtection/>
  <mergeCells count="3">
    <mergeCell ref="A3:C3"/>
    <mergeCell ref="A4:C4"/>
    <mergeCell ref="B5:C5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26"/>
  <sheetViews>
    <sheetView view="pageBreakPreview" zoomScale="55" zoomScaleNormal="85" zoomScaleSheetLayoutView="55" zoomScalePageLayoutView="0" workbookViewId="0" topLeftCell="B1">
      <pane xSplit="1" ySplit="7" topLeftCell="C8" activePane="bottomRight" state="frozen"/>
      <selection pane="topLeft" activeCell="T9" sqref="T9"/>
      <selection pane="topRight" activeCell="T9" sqref="T9"/>
      <selection pane="bottomLeft" activeCell="T9" sqref="T9"/>
      <selection pane="bottomRight" activeCell="B3" sqref="B3"/>
    </sheetView>
  </sheetViews>
  <sheetFormatPr defaultColWidth="9.140625" defaultRowHeight="15"/>
  <cols>
    <col min="1" max="1" width="1.28515625" style="82" hidden="1" customWidth="1"/>
    <col min="2" max="2" width="51.140625" style="82" customWidth="1"/>
    <col min="3" max="4" width="17.8515625" style="82" customWidth="1"/>
    <col min="5" max="5" width="17.57421875" style="82" customWidth="1"/>
    <col min="6" max="6" width="16.7109375" style="82" customWidth="1"/>
    <col min="7" max="7" width="9.140625" style="82" customWidth="1"/>
    <col min="8" max="10" width="0" style="82" hidden="1" customWidth="1"/>
    <col min="11" max="16384" width="9.140625" style="82" customWidth="1"/>
  </cols>
  <sheetData>
    <row r="1" s="69" customFormat="1" ht="10.5" customHeight="1">
      <c r="F1" s="70"/>
    </row>
    <row r="2" spans="1:6" s="71" customFormat="1" ht="62.25" customHeight="1">
      <c r="A2" s="185" t="s">
        <v>63</v>
      </c>
      <c r="B2" s="185"/>
      <c r="C2" s="185"/>
      <c r="D2" s="185"/>
      <c r="E2" s="185"/>
      <c r="F2" s="185"/>
    </row>
    <row r="3" spans="1:6" s="71" customFormat="1" ht="20.25" customHeight="1">
      <c r="A3" s="72"/>
      <c r="B3" s="72"/>
      <c r="C3" s="72"/>
      <c r="D3" s="72"/>
      <c r="E3" s="72"/>
      <c r="F3" s="72"/>
    </row>
    <row r="4" spans="1:6" s="71" customFormat="1" ht="16.5" customHeight="1">
      <c r="A4" s="72"/>
      <c r="B4" s="72"/>
      <c r="C4" s="72"/>
      <c r="D4" s="72"/>
      <c r="E4" s="72"/>
      <c r="F4" s="73" t="s">
        <v>64</v>
      </c>
    </row>
    <row r="5" spans="1:6" s="71" customFormat="1" ht="24.75" customHeight="1">
      <c r="A5" s="72"/>
      <c r="B5" s="186"/>
      <c r="C5" s="187" t="s">
        <v>115</v>
      </c>
      <c r="D5" s="187" t="s">
        <v>116</v>
      </c>
      <c r="E5" s="187" t="s">
        <v>65</v>
      </c>
      <c r="F5" s="187"/>
    </row>
    <row r="6" spans="1:6" s="71" customFormat="1" ht="47.25" customHeight="1">
      <c r="A6" s="74"/>
      <c r="B6" s="186"/>
      <c r="C6" s="187"/>
      <c r="D6" s="187"/>
      <c r="E6" s="112" t="s">
        <v>2</v>
      </c>
      <c r="F6" s="113" t="s">
        <v>66</v>
      </c>
    </row>
    <row r="7" spans="2:6" s="75" customFormat="1" ht="19.5" customHeight="1">
      <c r="B7" s="114" t="s">
        <v>24</v>
      </c>
      <c r="C7" s="115">
        <v>1</v>
      </c>
      <c r="D7" s="116">
        <v>2</v>
      </c>
      <c r="E7" s="115">
        <v>3</v>
      </c>
      <c r="F7" s="116">
        <v>4</v>
      </c>
    </row>
    <row r="8" spans="1:10" s="76" customFormat="1" ht="27.75" customHeight="1">
      <c r="A8" s="102"/>
      <c r="B8" s="117" t="s">
        <v>80</v>
      </c>
      <c r="C8" s="118">
        <f>SUM(C9:C26)</f>
        <v>1344</v>
      </c>
      <c r="D8" s="118">
        <f>SUM(D9:D26)</f>
        <v>768</v>
      </c>
      <c r="E8" s="177">
        <f>ROUND(D8/C8*100,1)</f>
        <v>57.1</v>
      </c>
      <c r="F8" s="118">
        <f aca="true" t="shared" si="0" ref="F8:F26">D8-C8</f>
        <v>-576</v>
      </c>
      <c r="I8" s="77"/>
      <c r="J8" s="77"/>
    </row>
    <row r="9" spans="1:10" s="78" customFormat="1" ht="23.25" customHeight="1">
      <c r="A9" s="82"/>
      <c r="B9" s="119" t="s">
        <v>81</v>
      </c>
      <c r="C9" s="120">
        <v>0</v>
      </c>
      <c r="D9" s="120">
        <v>0</v>
      </c>
      <c r="E9" s="121">
        <v>0</v>
      </c>
      <c r="F9" s="122">
        <f t="shared" si="0"/>
        <v>0</v>
      </c>
      <c r="H9" s="79">
        <f>ROUND(D9/$D$8*100,1)</f>
        <v>0</v>
      </c>
      <c r="I9" s="80">
        <f>ROUND(C9/1000,1)</f>
        <v>0</v>
      </c>
      <c r="J9" s="80">
        <f>ROUND(D9/1000,1)</f>
        <v>0</v>
      </c>
    </row>
    <row r="10" spans="1:10" s="78" customFormat="1" ht="23.25" customHeight="1">
      <c r="A10" s="82"/>
      <c r="B10" s="119" t="s">
        <v>82</v>
      </c>
      <c r="C10" s="120">
        <v>0</v>
      </c>
      <c r="D10" s="120">
        <v>0</v>
      </c>
      <c r="E10" s="121">
        <v>0</v>
      </c>
      <c r="F10" s="122">
        <f t="shared" si="0"/>
        <v>0</v>
      </c>
      <c r="H10" s="79">
        <f aca="true" t="shared" si="1" ref="H10:H26">ROUND(D10/$D$8*100,1)</f>
        <v>0</v>
      </c>
      <c r="I10" s="80">
        <f aca="true" t="shared" si="2" ref="I10:J26">ROUND(C10/1000,1)</f>
        <v>0</v>
      </c>
      <c r="J10" s="80">
        <f t="shared" si="2"/>
        <v>0</v>
      </c>
    </row>
    <row r="11" spans="1:10" s="78" customFormat="1" ht="23.25" customHeight="1">
      <c r="A11" s="82"/>
      <c r="B11" s="119" t="s">
        <v>83</v>
      </c>
      <c r="C11" s="120">
        <v>48</v>
      </c>
      <c r="D11" s="120">
        <v>0</v>
      </c>
      <c r="E11" s="121">
        <v>0</v>
      </c>
      <c r="F11" s="122">
        <f t="shared" si="0"/>
        <v>-48</v>
      </c>
      <c r="H11" s="81">
        <f t="shared" si="1"/>
        <v>0</v>
      </c>
      <c r="I11" s="80">
        <f t="shared" si="2"/>
        <v>0</v>
      </c>
      <c r="J11" s="80">
        <f t="shared" si="2"/>
        <v>0</v>
      </c>
    </row>
    <row r="12" spans="1:10" s="78" customFormat="1" ht="23.25" customHeight="1">
      <c r="A12" s="82"/>
      <c r="B12" s="119" t="s">
        <v>84</v>
      </c>
      <c r="C12" s="120">
        <v>0</v>
      </c>
      <c r="D12" s="120">
        <v>0</v>
      </c>
      <c r="E12" s="121">
        <v>0</v>
      </c>
      <c r="F12" s="122">
        <f t="shared" si="0"/>
        <v>0</v>
      </c>
      <c r="H12" s="79">
        <f t="shared" si="1"/>
        <v>0</v>
      </c>
      <c r="I12" s="80">
        <f t="shared" si="2"/>
        <v>0</v>
      </c>
      <c r="J12" s="80">
        <f t="shared" si="2"/>
        <v>0</v>
      </c>
    </row>
    <row r="13" spans="1:10" s="78" customFormat="1" ht="23.25" customHeight="1">
      <c r="A13" s="82"/>
      <c r="B13" s="119" t="s">
        <v>85</v>
      </c>
      <c r="C13" s="120">
        <v>0</v>
      </c>
      <c r="D13" s="120">
        <v>0</v>
      </c>
      <c r="E13" s="121">
        <v>0</v>
      </c>
      <c r="F13" s="122">
        <f t="shared" si="0"/>
        <v>0</v>
      </c>
      <c r="H13" s="81">
        <f t="shared" si="1"/>
        <v>0</v>
      </c>
      <c r="I13" s="80">
        <f t="shared" si="2"/>
        <v>0</v>
      </c>
      <c r="J13" s="80">
        <f t="shared" si="2"/>
        <v>0</v>
      </c>
    </row>
    <row r="14" spans="1:10" s="78" customFormat="1" ht="23.25" customHeight="1">
      <c r="A14" s="82"/>
      <c r="B14" s="119" t="s">
        <v>86</v>
      </c>
      <c r="C14" s="120">
        <v>0</v>
      </c>
      <c r="D14" s="120">
        <v>21</v>
      </c>
      <c r="E14" s="121">
        <v>0</v>
      </c>
      <c r="F14" s="122">
        <f t="shared" si="0"/>
        <v>21</v>
      </c>
      <c r="H14" s="79">
        <f t="shared" si="1"/>
        <v>2.7</v>
      </c>
      <c r="I14" s="80">
        <f t="shared" si="2"/>
        <v>0</v>
      </c>
      <c r="J14" s="80">
        <f t="shared" si="2"/>
        <v>0</v>
      </c>
    </row>
    <row r="15" spans="1:10" s="78" customFormat="1" ht="23.25" customHeight="1">
      <c r="A15" s="82"/>
      <c r="B15" s="119" t="s">
        <v>87</v>
      </c>
      <c r="C15" s="120">
        <v>51</v>
      </c>
      <c r="D15" s="120">
        <v>106</v>
      </c>
      <c r="E15" s="178">
        <f>ROUND(D15/C15*100,1)</f>
        <v>207.8</v>
      </c>
      <c r="F15" s="122">
        <f t="shared" si="0"/>
        <v>55</v>
      </c>
      <c r="H15" s="79">
        <f t="shared" si="1"/>
        <v>13.8</v>
      </c>
      <c r="I15" s="80">
        <f t="shared" si="2"/>
        <v>0.1</v>
      </c>
      <c r="J15" s="80">
        <f t="shared" si="2"/>
        <v>0.1</v>
      </c>
    </row>
    <row r="16" spans="1:10" s="78" customFormat="1" ht="23.25" customHeight="1">
      <c r="A16" s="82"/>
      <c r="B16" s="119" t="s">
        <v>70</v>
      </c>
      <c r="C16" s="120">
        <v>22</v>
      </c>
      <c r="D16" s="120">
        <v>226</v>
      </c>
      <c r="E16" s="178">
        <f>ROUND(D16/C16*100,1)</f>
        <v>1027.3</v>
      </c>
      <c r="F16" s="122">
        <f t="shared" si="0"/>
        <v>204</v>
      </c>
      <c r="H16" s="79">
        <f t="shared" si="1"/>
        <v>29.4</v>
      </c>
      <c r="I16" s="80">
        <f t="shared" si="2"/>
        <v>0</v>
      </c>
      <c r="J16" s="80">
        <f t="shared" si="2"/>
        <v>0.2</v>
      </c>
    </row>
    <row r="17" spans="1:10" s="78" customFormat="1" ht="23.25" customHeight="1">
      <c r="A17" s="82"/>
      <c r="B17" s="123" t="s">
        <v>71</v>
      </c>
      <c r="C17" s="120">
        <v>60</v>
      </c>
      <c r="D17" s="120">
        <v>0</v>
      </c>
      <c r="E17" s="121">
        <v>0</v>
      </c>
      <c r="F17" s="122">
        <f t="shared" si="0"/>
        <v>-60</v>
      </c>
      <c r="H17" s="79">
        <f t="shared" si="1"/>
        <v>0</v>
      </c>
      <c r="I17" s="80">
        <f t="shared" si="2"/>
        <v>0.1</v>
      </c>
      <c r="J17" s="80">
        <f t="shared" si="2"/>
        <v>0</v>
      </c>
    </row>
    <row r="18" spans="1:10" s="78" customFormat="1" ht="23.25" customHeight="1">
      <c r="A18" s="82"/>
      <c r="B18" s="119" t="s">
        <v>88</v>
      </c>
      <c r="C18" s="120">
        <v>0</v>
      </c>
      <c r="D18" s="120">
        <v>0</v>
      </c>
      <c r="E18" s="121">
        <v>0</v>
      </c>
      <c r="F18" s="122">
        <f t="shared" si="0"/>
        <v>0</v>
      </c>
      <c r="H18" s="79">
        <f t="shared" si="1"/>
        <v>0</v>
      </c>
      <c r="I18" s="80">
        <f t="shared" si="2"/>
        <v>0</v>
      </c>
      <c r="J18" s="80">
        <f t="shared" si="2"/>
        <v>0</v>
      </c>
    </row>
    <row r="19" spans="1:10" s="78" customFormat="1" ht="23.25" customHeight="1">
      <c r="A19" s="82"/>
      <c r="B19" s="119" t="s">
        <v>89</v>
      </c>
      <c r="C19" s="120">
        <v>28</v>
      </c>
      <c r="D19" s="120">
        <v>5</v>
      </c>
      <c r="E19" s="178">
        <f>ROUND(D19/C19*100,1)</f>
        <v>17.9</v>
      </c>
      <c r="F19" s="122">
        <f t="shared" si="0"/>
        <v>-23</v>
      </c>
      <c r="H19" s="79">
        <f t="shared" si="1"/>
        <v>0.7</v>
      </c>
      <c r="I19" s="80">
        <f t="shared" si="2"/>
        <v>0</v>
      </c>
      <c r="J19" s="80">
        <f t="shared" si="2"/>
        <v>0</v>
      </c>
    </row>
    <row r="20" spans="1:10" s="78" customFormat="1" ht="23.25" customHeight="1">
      <c r="A20" s="82"/>
      <c r="B20" s="119" t="s">
        <v>72</v>
      </c>
      <c r="C20" s="120">
        <v>28</v>
      </c>
      <c r="D20" s="120">
        <v>62</v>
      </c>
      <c r="E20" s="178">
        <f>ROUND(D20/C20*100,1)</f>
        <v>221.4</v>
      </c>
      <c r="F20" s="122">
        <f t="shared" si="0"/>
        <v>34</v>
      </c>
      <c r="H20" s="81">
        <f t="shared" si="1"/>
        <v>8.1</v>
      </c>
      <c r="I20" s="80">
        <f t="shared" si="2"/>
        <v>0</v>
      </c>
      <c r="J20" s="80">
        <f t="shared" si="2"/>
        <v>0.1</v>
      </c>
    </row>
    <row r="21" spans="1:10" s="78" customFormat="1" ht="23.25" customHeight="1">
      <c r="A21" s="82"/>
      <c r="B21" s="119" t="s">
        <v>73</v>
      </c>
      <c r="C21" s="120">
        <v>27</v>
      </c>
      <c r="D21" s="120">
        <v>0</v>
      </c>
      <c r="E21" s="121">
        <v>0</v>
      </c>
      <c r="F21" s="122">
        <f t="shared" si="0"/>
        <v>-27</v>
      </c>
      <c r="H21" s="81">
        <f t="shared" si="1"/>
        <v>0</v>
      </c>
      <c r="I21" s="80">
        <f t="shared" si="2"/>
        <v>0</v>
      </c>
      <c r="J21" s="80">
        <f t="shared" si="2"/>
        <v>0</v>
      </c>
    </row>
    <row r="22" spans="1:10" s="78" customFormat="1" ht="23.25" customHeight="1">
      <c r="A22" s="82"/>
      <c r="B22" s="119" t="s">
        <v>90</v>
      </c>
      <c r="C22" s="120">
        <v>0</v>
      </c>
      <c r="D22" s="120">
        <v>0</v>
      </c>
      <c r="E22" s="121">
        <v>0</v>
      </c>
      <c r="F22" s="122">
        <f t="shared" si="0"/>
        <v>0</v>
      </c>
      <c r="H22" s="81">
        <f t="shared" si="1"/>
        <v>0</v>
      </c>
      <c r="I22" s="80">
        <f t="shared" si="2"/>
        <v>0</v>
      </c>
      <c r="J22" s="80">
        <f t="shared" si="2"/>
        <v>0</v>
      </c>
    </row>
    <row r="23" spans="1:10" s="78" customFormat="1" ht="23.25" customHeight="1">
      <c r="A23" s="82"/>
      <c r="B23" s="119" t="s">
        <v>74</v>
      </c>
      <c r="C23" s="120">
        <v>108</v>
      </c>
      <c r="D23" s="120">
        <v>44</v>
      </c>
      <c r="E23" s="178">
        <f>ROUND(D23/C23*100,1)</f>
        <v>40.7</v>
      </c>
      <c r="F23" s="122">
        <f t="shared" si="0"/>
        <v>-64</v>
      </c>
      <c r="H23" s="79">
        <f t="shared" si="1"/>
        <v>5.7</v>
      </c>
      <c r="I23" s="80">
        <f t="shared" si="2"/>
        <v>0.1</v>
      </c>
      <c r="J23" s="80">
        <f t="shared" si="2"/>
        <v>0</v>
      </c>
    </row>
    <row r="24" spans="1:10" s="78" customFormat="1" ht="23.25" customHeight="1">
      <c r="A24" s="82"/>
      <c r="B24" s="119" t="s">
        <v>75</v>
      </c>
      <c r="C24" s="120">
        <v>439</v>
      </c>
      <c r="D24" s="120">
        <v>62</v>
      </c>
      <c r="E24" s="178">
        <f>ROUND(D24/C24*100,1)</f>
        <v>14.1</v>
      </c>
      <c r="F24" s="122">
        <f t="shared" si="0"/>
        <v>-377</v>
      </c>
      <c r="H24" s="79">
        <f t="shared" si="1"/>
        <v>8.1</v>
      </c>
      <c r="I24" s="80">
        <f t="shared" si="2"/>
        <v>0.4</v>
      </c>
      <c r="J24" s="80">
        <f t="shared" si="2"/>
        <v>0.1</v>
      </c>
    </row>
    <row r="25" spans="1:10" s="78" customFormat="1" ht="23.25" customHeight="1">
      <c r="A25" s="82"/>
      <c r="B25" s="119" t="s">
        <v>76</v>
      </c>
      <c r="C25" s="120">
        <v>356</v>
      </c>
      <c r="D25" s="120">
        <v>109</v>
      </c>
      <c r="E25" s="178">
        <f>ROUND(D25/C25*100,1)</f>
        <v>30.6</v>
      </c>
      <c r="F25" s="122">
        <f t="shared" si="0"/>
        <v>-247</v>
      </c>
      <c r="H25" s="79">
        <f t="shared" si="1"/>
        <v>14.2</v>
      </c>
      <c r="I25" s="80">
        <f t="shared" si="2"/>
        <v>0.4</v>
      </c>
      <c r="J25" s="80">
        <f t="shared" si="2"/>
        <v>0.1</v>
      </c>
    </row>
    <row r="26" spans="1:10" s="78" customFormat="1" ht="23.25" customHeight="1">
      <c r="A26" s="82"/>
      <c r="B26" s="119" t="s">
        <v>91</v>
      </c>
      <c r="C26" s="120">
        <v>177</v>
      </c>
      <c r="D26" s="120">
        <v>133</v>
      </c>
      <c r="E26" s="178">
        <f>ROUND(D26/C26*100,1)</f>
        <v>75.1</v>
      </c>
      <c r="F26" s="122">
        <f t="shared" si="0"/>
        <v>-44</v>
      </c>
      <c r="H26" s="79">
        <f t="shared" si="1"/>
        <v>17.3</v>
      </c>
      <c r="I26" s="80">
        <f t="shared" si="2"/>
        <v>0.2</v>
      </c>
      <c r="J26" s="80">
        <f t="shared" si="2"/>
        <v>0.1</v>
      </c>
    </row>
  </sheetData>
  <sheetProtection/>
  <mergeCells count="5">
    <mergeCell ref="A2:F2"/>
    <mergeCell ref="B5:B6"/>
    <mergeCell ref="C5:C6"/>
    <mergeCell ref="D5:D6"/>
    <mergeCell ref="E5:F5"/>
  </mergeCells>
  <printOptions horizontalCentered="1"/>
  <pageMargins left="0" right="0" top="0" bottom="0" header="0" footer="0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E26"/>
  <sheetViews>
    <sheetView view="pageBreakPreview" zoomScale="62" zoomScaleNormal="75" zoomScaleSheetLayoutView="62" zoomScalePageLayoutView="0" workbookViewId="0" topLeftCell="A4">
      <selection activeCell="A9" sqref="A9"/>
    </sheetView>
  </sheetViews>
  <sheetFormatPr defaultColWidth="8.8515625" defaultRowHeight="15"/>
  <cols>
    <col min="1" max="1" width="51.57421875" style="35" customWidth="1"/>
    <col min="2" max="3" width="16.57421875" style="35" customWidth="1"/>
    <col min="4" max="4" width="14.28125" style="35" customWidth="1"/>
    <col min="5" max="5" width="15.28125" style="35" customWidth="1"/>
    <col min="6" max="16384" width="8.8515625" style="35" customWidth="1"/>
  </cols>
  <sheetData>
    <row r="1" spans="1:5" s="31" customFormat="1" ht="41.25" customHeight="1">
      <c r="A1" s="188" t="s">
        <v>117</v>
      </c>
      <c r="B1" s="188"/>
      <c r="C1" s="188"/>
      <c r="D1" s="188"/>
      <c r="E1" s="188"/>
    </row>
    <row r="2" spans="1:5" s="31" customFormat="1" ht="21.75" customHeight="1">
      <c r="A2" s="189" t="s">
        <v>25</v>
      </c>
      <c r="B2" s="189"/>
      <c r="C2" s="189"/>
      <c r="D2" s="189"/>
      <c r="E2" s="189"/>
    </row>
    <row r="3" spans="1:5" s="33" customFormat="1" ht="12" customHeight="1" thickBot="1">
      <c r="A3" s="32"/>
      <c r="B3" s="32"/>
      <c r="C3" s="32"/>
      <c r="D3" s="32"/>
      <c r="E3" s="32"/>
    </row>
    <row r="4" spans="1:5" s="33" customFormat="1" ht="21" customHeight="1">
      <c r="A4" s="190"/>
      <c r="B4" s="192" t="s">
        <v>115</v>
      </c>
      <c r="C4" s="192" t="s">
        <v>116</v>
      </c>
      <c r="D4" s="193" t="s">
        <v>65</v>
      </c>
      <c r="E4" s="194"/>
    </row>
    <row r="5" spans="1:5" s="33" customFormat="1" ht="73.5" customHeight="1">
      <c r="A5" s="191"/>
      <c r="B5" s="192"/>
      <c r="C5" s="192"/>
      <c r="D5" s="84" t="s">
        <v>67</v>
      </c>
      <c r="E5" s="92" t="s">
        <v>2</v>
      </c>
    </row>
    <row r="6" spans="1:5" s="34" customFormat="1" ht="34.5" customHeight="1">
      <c r="A6" s="93" t="s">
        <v>26</v>
      </c>
      <c r="B6" s="94">
        <f>SUM(B7:B25)</f>
        <v>1344</v>
      </c>
      <c r="C6" s="95">
        <f>SUM(C7:C25)</f>
        <v>768</v>
      </c>
      <c r="D6" s="96">
        <f aca="true" t="shared" si="0" ref="D6:D25">C6-B6</f>
        <v>-576</v>
      </c>
      <c r="E6" s="179">
        <f>ROUND(C6/B6*100,1)</f>
        <v>57.1</v>
      </c>
    </row>
    <row r="7" spans="1:5" ht="39.75" customHeight="1">
      <c r="A7" s="97" t="s">
        <v>27</v>
      </c>
      <c r="B7" s="98">
        <v>27</v>
      </c>
      <c r="C7" s="98">
        <v>106</v>
      </c>
      <c r="D7" s="99">
        <f t="shared" si="0"/>
        <v>79</v>
      </c>
      <c r="E7" s="124">
        <f>ROUND(C7/B7*100,1)</f>
        <v>392.6</v>
      </c>
    </row>
    <row r="8" spans="1:5" ht="44.25" customHeight="1">
      <c r="A8" s="97" t="s">
        <v>28</v>
      </c>
      <c r="B8" s="98">
        <v>0</v>
      </c>
      <c r="C8" s="98">
        <v>18</v>
      </c>
      <c r="D8" s="99">
        <f t="shared" si="0"/>
        <v>18</v>
      </c>
      <c r="E8" s="124">
        <v>0</v>
      </c>
    </row>
    <row r="9" spans="1:5" s="36" customFormat="1" ht="27" customHeight="1">
      <c r="A9" s="97" t="s">
        <v>29</v>
      </c>
      <c r="B9" s="98">
        <v>2</v>
      </c>
      <c r="C9" s="98">
        <v>4</v>
      </c>
      <c r="D9" s="99">
        <f t="shared" si="0"/>
        <v>2</v>
      </c>
      <c r="E9" s="124">
        <f aca="true" t="shared" si="1" ref="E9:E25">ROUND(C9/B9*100,1)</f>
        <v>200</v>
      </c>
    </row>
    <row r="10" spans="1:5" ht="43.5" customHeight="1">
      <c r="A10" s="97" t="s">
        <v>30</v>
      </c>
      <c r="B10" s="98">
        <v>33</v>
      </c>
      <c r="C10" s="98">
        <v>0</v>
      </c>
      <c r="D10" s="99">
        <f t="shared" si="0"/>
        <v>-33</v>
      </c>
      <c r="E10" s="124">
        <f t="shared" si="1"/>
        <v>0</v>
      </c>
    </row>
    <row r="11" spans="1:5" ht="42" customHeight="1">
      <c r="A11" s="97" t="s">
        <v>31</v>
      </c>
      <c r="B11" s="98">
        <v>0</v>
      </c>
      <c r="C11" s="98">
        <v>0</v>
      </c>
      <c r="D11" s="99">
        <f t="shared" si="0"/>
        <v>0</v>
      </c>
      <c r="E11" s="124">
        <v>0</v>
      </c>
    </row>
    <row r="12" spans="1:5" ht="24" customHeight="1">
      <c r="A12" s="97" t="s">
        <v>32</v>
      </c>
      <c r="B12" s="98">
        <v>3</v>
      </c>
      <c r="C12" s="98">
        <v>0</v>
      </c>
      <c r="D12" s="99">
        <f t="shared" si="0"/>
        <v>-3</v>
      </c>
      <c r="E12" s="124">
        <f t="shared" si="1"/>
        <v>0</v>
      </c>
    </row>
    <row r="13" spans="1:5" ht="54.75" customHeight="1">
      <c r="A13" s="97" t="s">
        <v>33</v>
      </c>
      <c r="B13" s="98">
        <v>4</v>
      </c>
      <c r="C13" s="98">
        <v>0</v>
      </c>
      <c r="D13" s="99">
        <f t="shared" si="0"/>
        <v>-4</v>
      </c>
      <c r="E13" s="124">
        <f t="shared" si="1"/>
        <v>0</v>
      </c>
    </row>
    <row r="14" spans="1:5" ht="41.25" customHeight="1">
      <c r="A14" s="97" t="s">
        <v>34</v>
      </c>
      <c r="B14" s="98">
        <v>2</v>
      </c>
      <c r="C14" s="98">
        <v>0</v>
      </c>
      <c r="D14" s="99">
        <f t="shared" si="0"/>
        <v>-2</v>
      </c>
      <c r="E14" s="124">
        <f t="shared" si="1"/>
        <v>0</v>
      </c>
    </row>
    <row r="15" spans="1:5" ht="42" customHeight="1">
      <c r="A15" s="97" t="s">
        <v>35</v>
      </c>
      <c r="B15" s="98">
        <v>0</v>
      </c>
      <c r="C15" s="98">
        <v>0</v>
      </c>
      <c r="D15" s="99">
        <f t="shared" si="0"/>
        <v>0</v>
      </c>
      <c r="E15" s="124">
        <v>0</v>
      </c>
    </row>
    <row r="16" spans="1:5" ht="23.25" customHeight="1">
      <c r="A16" s="97" t="s">
        <v>36</v>
      </c>
      <c r="B16" s="98">
        <v>0</v>
      </c>
      <c r="C16" s="98">
        <v>86</v>
      </c>
      <c r="D16" s="99">
        <f t="shared" si="0"/>
        <v>86</v>
      </c>
      <c r="E16" s="124">
        <v>0</v>
      </c>
    </row>
    <row r="17" spans="1:5" ht="22.5" customHeight="1">
      <c r="A17" s="97" t="s">
        <v>37</v>
      </c>
      <c r="B17" s="98">
        <v>1</v>
      </c>
      <c r="C17" s="98">
        <v>0</v>
      </c>
      <c r="D17" s="99">
        <f t="shared" si="0"/>
        <v>-1</v>
      </c>
      <c r="E17" s="124">
        <f t="shared" si="1"/>
        <v>0</v>
      </c>
    </row>
    <row r="18" spans="1:5" ht="22.5" customHeight="1">
      <c r="A18" s="97" t="s">
        <v>38</v>
      </c>
      <c r="B18" s="98">
        <v>45</v>
      </c>
      <c r="C18" s="98">
        <v>145</v>
      </c>
      <c r="D18" s="99">
        <f t="shared" si="0"/>
        <v>100</v>
      </c>
      <c r="E18" s="124">
        <f t="shared" si="1"/>
        <v>322.2</v>
      </c>
    </row>
    <row r="19" spans="1:5" ht="38.25" customHeight="1">
      <c r="A19" s="97" t="s">
        <v>39</v>
      </c>
      <c r="B19" s="98">
        <v>0</v>
      </c>
      <c r="C19" s="98">
        <v>0</v>
      </c>
      <c r="D19" s="99">
        <f t="shared" si="0"/>
        <v>0</v>
      </c>
      <c r="E19" s="124">
        <v>0</v>
      </c>
    </row>
    <row r="20" spans="1:5" ht="35.25" customHeight="1">
      <c r="A20" s="97" t="s">
        <v>40</v>
      </c>
      <c r="B20" s="98">
        <v>16</v>
      </c>
      <c r="C20" s="98">
        <v>0</v>
      </c>
      <c r="D20" s="99">
        <f t="shared" si="0"/>
        <v>-16</v>
      </c>
      <c r="E20" s="124">
        <f t="shared" si="1"/>
        <v>0</v>
      </c>
    </row>
    <row r="21" spans="1:5" ht="41.25" customHeight="1">
      <c r="A21" s="97" t="s">
        <v>41</v>
      </c>
      <c r="B21" s="98">
        <v>926</v>
      </c>
      <c r="C21" s="98">
        <v>221</v>
      </c>
      <c r="D21" s="99">
        <f t="shared" si="0"/>
        <v>-705</v>
      </c>
      <c r="E21" s="124">
        <f t="shared" si="1"/>
        <v>23.9</v>
      </c>
    </row>
    <row r="22" spans="1:5" ht="19.5" customHeight="1">
      <c r="A22" s="97" t="s">
        <v>42</v>
      </c>
      <c r="B22" s="98">
        <v>16</v>
      </c>
      <c r="C22" s="98">
        <v>25</v>
      </c>
      <c r="D22" s="99">
        <f t="shared" si="0"/>
        <v>9</v>
      </c>
      <c r="E22" s="124">
        <f t="shared" si="1"/>
        <v>156.3</v>
      </c>
    </row>
    <row r="23" spans="1:5" ht="39" customHeight="1">
      <c r="A23" s="97" t="s">
        <v>43</v>
      </c>
      <c r="B23" s="98">
        <v>266</v>
      </c>
      <c r="C23" s="98">
        <v>163</v>
      </c>
      <c r="D23" s="99">
        <f t="shared" si="0"/>
        <v>-103</v>
      </c>
      <c r="E23" s="124">
        <f t="shared" si="1"/>
        <v>61.3</v>
      </c>
    </row>
    <row r="24" spans="1:5" ht="38.25" customHeight="1">
      <c r="A24" s="97" t="s">
        <v>44</v>
      </c>
      <c r="B24" s="98">
        <v>0</v>
      </c>
      <c r="C24" s="98">
        <v>0</v>
      </c>
      <c r="D24" s="99">
        <f t="shared" si="0"/>
        <v>0</v>
      </c>
      <c r="E24" s="124">
        <v>0</v>
      </c>
    </row>
    <row r="25" spans="1:5" ht="22.5" customHeight="1" thickBot="1">
      <c r="A25" s="100" t="s">
        <v>45</v>
      </c>
      <c r="B25" s="98">
        <v>3</v>
      </c>
      <c r="C25" s="98">
        <v>0</v>
      </c>
      <c r="D25" s="101">
        <f t="shared" si="0"/>
        <v>-3</v>
      </c>
      <c r="E25" s="124">
        <f t="shared" si="1"/>
        <v>0</v>
      </c>
    </row>
    <row r="26" spans="1:5" ht="12.75">
      <c r="A26" s="37"/>
      <c r="B26" s="37"/>
      <c r="C26" s="37"/>
      <c r="D26" s="37"/>
      <c r="E26" s="37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E17"/>
  <sheetViews>
    <sheetView view="pageBreakPreview" zoomScale="62" zoomScaleNormal="75" zoomScaleSheetLayoutView="62" zoomScalePageLayoutView="0" workbookViewId="0" topLeftCell="A1">
      <selection activeCell="H12" sqref="H12"/>
    </sheetView>
  </sheetViews>
  <sheetFormatPr defaultColWidth="8.8515625" defaultRowHeight="15"/>
  <cols>
    <col min="1" max="1" width="52.8515625" style="35" customWidth="1"/>
    <col min="2" max="2" width="21.28125" style="35" customWidth="1"/>
    <col min="3" max="4" width="22.00390625" style="35" customWidth="1"/>
    <col min="5" max="5" width="21.57421875" style="35" customWidth="1"/>
    <col min="6" max="16384" width="8.8515625" style="35" customWidth="1"/>
  </cols>
  <sheetData>
    <row r="1" spans="1:5" s="31" customFormat="1" ht="49.5" customHeight="1">
      <c r="A1" s="188" t="s">
        <v>117</v>
      </c>
      <c r="B1" s="188"/>
      <c r="C1" s="188"/>
      <c r="D1" s="188"/>
      <c r="E1" s="188"/>
    </row>
    <row r="2" spans="1:5" s="31" customFormat="1" ht="20.25" customHeight="1">
      <c r="A2" s="195" t="s">
        <v>46</v>
      </c>
      <c r="B2" s="195"/>
      <c r="C2" s="195"/>
      <c r="D2" s="195"/>
      <c r="E2" s="195"/>
    </row>
    <row r="3" spans="1:5" s="31" customFormat="1" ht="17.25" customHeight="1" thickBot="1">
      <c r="A3" s="83"/>
      <c r="B3" s="83"/>
      <c r="C3" s="83"/>
      <c r="D3" s="83"/>
      <c r="E3" s="83"/>
    </row>
    <row r="4" spans="1:5" s="33" customFormat="1" ht="25.5" customHeight="1">
      <c r="A4" s="196"/>
      <c r="B4" s="192" t="s">
        <v>115</v>
      </c>
      <c r="C4" s="192" t="s">
        <v>116</v>
      </c>
      <c r="D4" s="198" t="s">
        <v>65</v>
      </c>
      <c r="E4" s="199"/>
    </row>
    <row r="5" spans="1:5" s="33" customFormat="1" ht="37.5" customHeight="1">
      <c r="A5" s="197"/>
      <c r="B5" s="192"/>
      <c r="C5" s="192"/>
      <c r="D5" s="85" t="s">
        <v>67</v>
      </c>
      <c r="E5" s="86" t="s">
        <v>2</v>
      </c>
    </row>
    <row r="6" spans="1:5" s="39" customFormat="1" ht="34.5" customHeight="1">
      <c r="A6" s="87" t="s">
        <v>26</v>
      </c>
      <c r="B6" s="38">
        <f>SUM(B7:B15)</f>
        <v>1344</v>
      </c>
      <c r="C6" s="38">
        <f>SUM(C7:C15)</f>
        <v>768</v>
      </c>
      <c r="D6" s="38">
        <f aca="true" t="shared" si="0" ref="D6:D15">C6-B6</f>
        <v>-576</v>
      </c>
      <c r="E6" s="180">
        <f>ROUND(C6/B6*100,1)</f>
        <v>57.1</v>
      </c>
    </row>
    <row r="7" spans="1:5" ht="51" customHeight="1">
      <c r="A7" s="88" t="s">
        <v>47</v>
      </c>
      <c r="B7" s="40">
        <v>467</v>
      </c>
      <c r="C7" s="40">
        <v>142</v>
      </c>
      <c r="D7" s="41">
        <f t="shared" si="0"/>
        <v>-325</v>
      </c>
      <c r="E7" s="180">
        <f aca="true" t="shared" si="1" ref="E7:E15">ROUND(C7/B7*100,1)</f>
        <v>30.4</v>
      </c>
    </row>
    <row r="8" spans="1:5" ht="35.25" customHeight="1">
      <c r="A8" s="88" t="s">
        <v>48</v>
      </c>
      <c r="B8" s="40">
        <v>454</v>
      </c>
      <c r="C8" s="40">
        <v>148</v>
      </c>
      <c r="D8" s="41">
        <f t="shared" si="0"/>
        <v>-306</v>
      </c>
      <c r="E8" s="180">
        <f t="shared" si="1"/>
        <v>32.6</v>
      </c>
    </row>
    <row r="9" spans="1:5" s="36" customFormat="1" ht="25.5" customHeight="1">
      <c r="A9" s="88" t="s">
        <v>49</v>
      </c>
      <c r="B9" s="40">
        <v>161</v>
      </c>
      <c r="C9" s="40">
        <v>65</v>
      </c>
      <c r="D9" s="41">
        <f t="shared" si="0"/>
        <v>-96</v>
      </c>
      <c r="E9" s="180">
        <f t="shared" si="1"/>
        <v>40.4</v>
      </c>
    </row>
    <row r="10" spans="1:5" ht="36.75" customHeight="1">
      <c r="A10" s="88" t="s">
        <v>50</v>
      </c>
      <c r="B10" s="40">
        <v>28</v>
      </c>
      <c r="C10" s="40">
        <v>15</v>
      </c>
      <c r="D10" s="41">
        <f t="shared" si="0"/>
        <v>-13</v>
      </c>
      <c r="E10" s="180">
        <f t="shared" si="1"/>
        <v>53.6</v>
      </c>
    </row>
    <row r="11" spans="1:5" ht="28.5" customHeight="1">
      <c r="A11" s="88" t="s">
        <v>51</v>
      </c>
      <c r="B11" s="40">
        <v>79</v>
      </c>
      <c r="C11" s="40">
        <v>142</v>
      </c>
      <c r="D11" s="41">
        <f t="shared" si="0"/>
        <v>63</v>
      </c>
      <c r="E11" s="180">
        <f t="shared" si="1"/>
        <v>179.7</v>
      </c>
    </row>
    <row r="12" spans="1:5" ht="59.25" customHeight="1">
      <c r="A12" s="88" t="s">
        <v>52</v>
      </c>
      <c r="B12" s="40">
        <v>0</v>
      </c>
      <c r="C12" s="40">
        <v>0</v>
      </c>
      <c r="D12" s="41">
        <f t="shared" si="0"/>
        <v>0</v>
      </c>
      <c r="E12" s="125">
        <v>0</v>
      </c>
    </row>
    <row r="13" spans="1:5" ht="30.75" customHeight="1">
      <c r="A13" s="88" t="s">
        <v>53</v>
      </c>
      <c r="B13" s="40">
        <v>12</v>
      </c>
      <c r="C13" s="40">
        <v>35</v>
      </c>
      <c r="D13" s="41">
        <f t="shared" si="0"/>
        <v>23</v>
      </c>
      <c r="E13" s="180">
        <f t="shared" si="1"/>
        <v>291.7</v>
      </c>
    </row>
    <row r="14" spans="1:5" ht="75" customHeight="1">
      <c r="A14" s="88" t="s">
        <v>54</v>
      </c>
      <c r="B14" s="40">
        <v>80</v>
      </c>
      <c r="C14" s="40">
        <v>111</v>
      </c>
      <c r="D14" s="41">
        <f t="shared" si="0"/>
        <v>31</v>
      </c>
      <c r="E14" s="180">
        <f t="shared" si="1"/>
        <v>138.8</v>
      </c>
    </row>
    <row r="15" spans="1:5" ht="33" customHeight="1" thickBot="1">
      <c r="A15" s="89" t="s">
        <v>55</v>
      </c>
      <c r="B15" s="90">
        <v>63</v>
      </c>
      <c r="C15" s="90">
        <v>110</v>
      </c>
      <c r="D15" s="91">
        <f t="shared" si="0"/>
        <v>47</v>
      </c>
      <c r="E15" s="180">
        <f t="shared" si="1"/>
        <v>174.6</v>
      </c>
    </row>
    <row r="16" spans="1:4" ht="12.75">
      <c r="A16" s="37"/>
      <c r="B16" s="37"/>
      <c r="C16" s="37"/>
      <c r="D16" s="37"/>
    </row>
    <row r="17" spans="1:4" ht="12.75">
      <c r="A17" s="37"/>
      <c r="B17" s="37"/>
      <c r="C17" s="37"/>
      <c r="D17" s="37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30"/>
  <sheetViews>
    <sheetView view="pageBreakPreview" zoomScale="75" zoomScaleSheetLayoutView="75" zoomScalePageLayoutView="0" workbookViewId="0" topLeftCell="A1">
      <pane xSplit="1" ySplit="4" topLeftCell="B14" activePane="bottomRight" state="frozen"/>
      <selection pane="topLeft" activeCell="T9" sqref="T9"/>
      <selection pane="topRight" activeCell="T9" sqref="T9"/>
      <selection pane="bottomLeft" activeCell="T9" sqref="T9"/>
      <selection pane="bottomRight" activeCell="G26" sqref="G26"/>
    </sheetView>
  </sheetViews>
  <sheetFormatPr defaultColWidth="9.140625" defaultRowHeight="15"/>
  <cols>
    <col min="1" max="1" width="52.421875" style="2" customWidth="1"/>
    <col min="2" max="2" width="10.421875" style="2" customWidth="1"/>
    <col min="3" max="3" width="9.421875" style="2" customWidth="1"/>
    <col min="4" max="4" width="9.28125" style="2" customWidth="1"/>
    <col min="5" max="5" width="16.00390625" style="2" customWidth="1"/>
    <col min="6" max="6" width="9.140625" style="1" customWidth="1"/>
    <col min="7" max="8" width="11.7109375" style="1" bestFit="1" customWidth="1"/>
    <col min="9" max="16384" width="9.140625" style="1" customWidth="1"/>
  </cols>
  <sheetData>
    <row r="1" spans="1:5" ht="26.25" customHeight="1">
      <c r="A1" s="211" t="s">
        <v>103</v>
      </c>
      <c r="B1" s="211"/>
      <c r="C1" s="211"/>
      <c r="D1" s="211"/>
      <c r="E1" s="211"/>
    </row>
    <row r="2" spans="1:5" ht="27" customHeight="1">
      <c r="A2" s="212" t="s">
        <v>118</v>
      </c>
      <c r="B2" s="212"/>
      <c r="C2" s="212"/>
      <c r="D2" s="212"/>
      <c r="E2" s="212"/>
    </row>
    <row r="3" spans="1:6" ht="18" customHeight="1">
      <c r="A3" s="207" t="s">
        <v>0</v>
      </c>
      <c r="B3" s="208">
        <v>2017</v>
      </c>
      <c r="C3" s="208">
        <v>2018</v>
      </c>
      <c r="D3" s="213" t="s">
        <v>1</v>
      </c>
      <c r="E3" s="213"/>
      <c r="F3" s="2"/>
    </row>
    <row r="4" spans="1:6" ht="50.25" customHeight="1">
      <c r="A4" s="207"/>
      <c r="B4" s="207"/>
      <c r="C4" s="207"/>
      <c r="D4" s="107" t="s">
        <v>2</v>
      </c>
      <c r="E4" s="163" t="s">
        <v>92</v>
      </c>
      <c r="F4" s="2"/>
    </row>
    <row r="5" spans="1:6" ht="21" customHeight="1">
      <c r="A5" s="104" t="s">
        <v>93</v>
      </c>
      <c r="B5" s="126">
        <v>15150</v>
      </c>
      <c r="C5" s="126">
        <v>12815</v>
      </c>
      <c r="D5" s="128">
        <f>ROUND(C5/B5*100,1)</f>
        <v>84.6</v>
      </c>
      <c r="E5" s="129">
        <f aca="true" t="shared" si="0" ref="E5:E18">C5-B5</f>
        <v>-2335</v>
      </c>
      <c r="F5" s="1" t="s">
        <v>3</v>
      </c>
    </row>
    <row r="6" spans="1:6" ht="15.75">
      <c r="A6" s="103" t="s">
        <v>4</v>
      </c>
      <c r="B6" s="130">
        <v>5950</v>
      </c>
      <c r="C6" s="130">
        <v>4636</v>
      </c>
      <c r="D6" s="128">
        <f>ROUND(C6/B6*100,1)</f>
        <v>77.9</v>
      </c>
      <c r="E6" s="134">
        <f t="shared" si="0"/>
        <v>-1314</v>
      </c>
      <c r="F6" s="1" t="s">
        <v>3</v>
      </c>
    </row>
    <row r="7" spans="1:7" ht="33" customHeight="1">
      <c r="A7" s="104" t="s">
        <v>94</v>
      </c>
      <c r="B7" s="126">
        <v>5655</v>
      </c>
      <c r="C7" s="127">
        <v>5730</v>
      </c>
      <c r="D7" s="128">
        <f>ROUND(C7/B7*100,1)</f>
        <v>101.3</v>
      </c>
      <c r="E7" s="129">
        <f t="shared" si="0"/>
        <v>75</v>
      </c>
      <c r="F7" s="1" t="s">
        <v>3</v>
      </c>
      <c r="G7" s="3"/>
    </row>
    <row r="8" spans="1:7" ht="31.5">
      <c r="A8" s="164" t="s">
        <v>95</v>
      </c>
      <c r="B8" s="130">
        <v>3511</v>
      </c>
      <c r="C8" s="133">
        <v>3650</v>
      </c>
      <c r="D8" s="128">
        <f>ROUND(C8/B8*100,1)</f>
        <v>104</v>
      </c>
      <c r="E8" s="129">
        <f t="shared" si="0"/>
        <v>139</v>
      </c>
      <c r="F8" s="1" t="s">
        <v>3</v>
      </c>
      <c r="G8" s="3"/>
    </row>
    <row r="9" spans="1:7" ht="33" customHeight="1">
      <c r="A9" s="165" t="s">
        <v>5</v>
      </c>
      <c r="B9" s="166">
        <v>62.1</v>
      </c>
      <c r="C9" s="166">
        <v>63.7</v>
      </c>
      <c r="D9" s="203" t="s">
        <v>122</v>
      </c>
      <c r="E9" s="204"/>
      <c r="F9" s="1" t="s">
        <v>3</v>
      </c>
      <c r="G9" s="3"/>
    </row>
    <row r="10" spans="1:7" s="2" customFormat="1" ht="33" customHeight="1">
      <c r="A10" s="103" t="s">
        <v>96</v>
      </c>
      <c r="B10" s="167">
        <v>13</v>
      </c>
      <c r="C10" s="167">
        <v>23</v>
      </c>
      <c r="D10" s="131">
        <f>ROUND(C10/B10*100,1)</f>
        <v>176.9</v>
      </c>
      <c r="E10" s="168">
        <f>C10-B10</f>
        <v>10</v>
      </c>
      <c r="F10" s="1" t="s">
        <v>3</v>
      </c>
      <c r="G10" s="173"/>
    </row>
    <row r="11" spans="1:7" s="2" customFormat="1" ht="36" customHeight="1">
      <c r="A11" s="103" t="s">
        <v>113</v>
      </c>
      <c r="B11" s="130">
        <v>144</v>
      </c>
      <c r="C11" s="130">
        <v>123</v>
      </c>
      <c r="D11" s="131">
        <f aca="true" t="shared" si="1" ref="D11:D19">ROUND(C11/B11*100,1)</f>
        <v>85.4</v>
      </c>
      <c r="E11" s="132">
        <f>C11-B11</f>
        <v>-21</v>
      </c>
      <c r="F11" s="1" t="s">
        <v>3</v>
      </c>
      <c r="G11" s="173"/>
    </row>
    <row r="12" spans="1:6" s="2" customFormat="1" ht="33" customHeight="1">
      <c r="A12" s="103" t="s">
        <v>97</v>
      </c>
      <c r="B12" s="133">
        <v>837</v>
      </c>
      <c r="C12" s="130">
        <v>946</v>
      </c>
      <c r="D12" s="131">
        <f t="shared" si="1"/>
        <v>113</v>
      </c>
      <c r="E12" s="134">
        <f t="shared" si="0"/>
        <v>109</v>
      </c>
      <c r="F12" s="1" t="s">
        <v>3</v>
      </c>
    </row>
    <row r="13" spans="1:6" s="2" customFormat="1" ht="16.5" customHeight="1">
      <c r="A13" s="103" t="s">
        <v>77</v>
      </c>
      <c r="B13" s="133">
        <v>97</v>
      </c>
      <c r="C13" s="130">
        <v>228</v>
      </c>
      <c r="D13" s="131">
        <f t="shared" si="1"/>
        <v>235.1</v>
      </c>
      <c r="E13" s="134">
        <f>C13-B13</f>
        <v>131</v>
      </c>
      <c r="F13" s="1" t="s">
        <v>3</v>
      </c>
    </row>
    <row r="14" spans="1:6" s="2" customFormat="1" ht="17.25" customHeight="1">
      <c r="A14" s="103" t="s">
        <v>78</v>
      </c>
      <c r="B14" s="133">
        <v>0</v>
      </c>
      <c r="C14" s="133">
        <v>0</v>
      </c>
      <c r="D14" s="132">
        <v>0</v>
      </c>
      <c r="E14" s="134">
        <f>C14-B14</f>
        <v>0</v>
      </c>
      <c r="F14" s="1" t="s">
        <v>3</v>
      </c>
    </row>
    <row r="15" spans="1:6" ht="33.75" customHeight="1">
      <c r="A15" s="104" t="s">
        <v>98</v>
      </c>
      <c r="B15" s="127">
        <v>1849</v>
      </c>
      <c r="C15" s="169">
        <v>1576</v>
      </c>
      <c r="D15" s="131">
        <f t="shared" si="1"/>
        <v>85.2</v>
      </c>
      <c r="E15" s="129">
        <f t="shared" si="0"/>
        <v>-273</v>
      </c>
      <c r="F15" s="1" t="s">
        <v>3</v>
      </c>
    </row>
    <row r="16" spans="1:6" ht="31.5">
      <c r="A16" s="103" t="s">
        <v>99</v>
      </c>
      <c r="B16" s="130">
        <v>2873</v>
      </c>
      <c r="C16" s="130">
        <v>3283</v>
      </c>
      <c r="D16" s="131">
        <f t="shared" si="1"/>
        <v>114.3</v>
      </c>
      <c r="E16" s="134">
        <f t="shared" si="0"/>
        <v>410</v>
      </c>
      <c r="F16" s="1" t="s">
        <v>3</v>
      </c>
    </row>
    <row r="17" spans="1:11" ht="15.75">
      <c r="A17" s="104" t="s">
        <v>16</v>
      </c>
      <c r="B17" s="127">
        <v>10290</v>
      </c>
      <c r="C17" s="127">
        <v>11369</v>
      </c>
      <c r="D17" s="131">
        <f t="shared" si="1"/>
        <v>110.5</v>
      </c>
      <c r="E17" s="129">
        <f t="shared" si="0"/>
        <v>1079</v>
      </c>
      <c r="F17" s="1" t="s">
        <v>3</v>
      </c>
      <c r="K17" s="5"/>
    </row>
    <row r="18" spans="1:6" ht="16.5" customHeight="1">
      <c r="A18" s="103" t="s">
        <v>4</v>
      </c>
      <c r="B18" s="133">
        <v>8642</v>
      </c>
      <c r="C18" s="133">
        <v>9142</v>
      </c>
      <c r="D18" s="131">
        <f t="shared" si="1"/>
        <v>105.8</v>
      </c>
      <c r="E18" s="134">
        <f t="shared" si="0"/>
        <v>500</v>
      </c>
      <c r="F18" s="1" t="s">
        <v>3</v>
      </c>
    </row>
    <row r="19" spans="1:6" s="2" customFormat="1" ht="37.5" customHeight="1">
      <c r="A19" s="104" t="s">
        <v>123</v>
      </c>
      <c r="B19" s="170">
        <v>1785</v>
      </c>
      <c r="C19" s="106">
        <v>2257</v>
      </c>
      <c r="D19" s="131">
        <f t="shared" si="1"/>
        <v>126.4</v>
      </c>
      <c r="E19" s="171" t="s">
        <v>124</v>
      </c>
      <c r="F19" s="1" t="s">
        <v>3</v>
      </c>
    </row>
    <row r="20" spans="1:6" ht="9" customHeight="1">
      <c r="A20" s="205" t="s">
        <v>119</v>
      </c>
      <c r="B20" s="205"/>
      <c r="C20" s="205"/>
      <c r="D20" s="205"/>
      <c r="E20" s="205"/>
      <c r="F20" s="1" t="s">
        <v>3</v>
      </c>
    </row>
    <row r="21" spans="1:6" ht="21.75" customHeight="1">
      <c r="A21" s="206"/>
      <c r="B21" s="206"/>
      <c r="C21" s="206"/>
      <c r="D21" s="206"/>
      <c r="E21" s="206"/>
      <c r="F21" s="1" t="s">
        <v>3</v>
      </c>
    </row>
    <row r="22" spans="1:6" ht="12.75" customHeight="1">
      <c r="A22" s="207" t="s">
        <v>0</v>
      </c>
      <c r="B22" s="208">
        <v>2017</v>
      </c>
      <c r="C22" s="208">
        <v>2018</v>
      </c>
      <c r="D22" s="209" t="s">
        <v>1</v>
      </c>
      <c r="E22" s="210"/>
      <c r="F22" s="1" t="s">
        <v>3</v>
      </c>
    </row>
    <row r="23" spans="1:6" ht="48.75" customHeight="1">
      <c r="A23" s="207"/>
      <c r="B23" s="207"/>
      <c r="C23" s="207"/>
      <c r="D23" s="107" t="s">
        <v>2</v>
      </c>
      <c r="E23" s="171" t="s">
        <v>100</v>
      </c>
      <c r="F23" s="1" t="s">
        <v>3</v>
      </c>
    </row>
    <row r="24" spans="1:8" ht="26.25" customHeight="1">
      <c r="A24" s="104" t="s">
        <v>93</v>
      </c>
      <c r="B24" s="172">
        <v>10592</v>
      </c>
      <c r="C24" s="135">
        <v>8420</v>
      </c>
      <c r="D24" s="128">
        <f>ROUND(C24/B24*100,1)</f>
        <v>79.5</v>
      </c>
      <c r="E24" s="129">
        <f>C24-B24</f>
        <v>-2172</v>
      </c>
      <c r="F24" s="1" t="s">
        <v>3</v>
      </c>
      <c r="G24" s="6"/>
      <c r="H24" s="6"/>
    </row>
    <row r="25" spans="1:6" ht="31.5">
      <c r="A25" s="104" t="s">
        <v>101</v>
      </c>
      <c r="B25" s="172">
        <v>8836</v>
      </c>
      <c r="C25" s="135">
        <v>6901</v>
      </c>
      <c r="D25" s="128">
        <f>ROUND(C25/B25*100,1)</f>
        <v>78.1</v>
      </c>
      <c r="E25" s="129">
        <f>C25-B25</f>
        <v>-1935</v>
      </c>
      <c r="F25" s="1" t="s">
        <v>3</v>
      </c>
    </row>
    <row r="26" spans="1:6" ht="24" customHeight="1">
      <c r="A26" s="104" t="s">
        <v>104</v>
      </c>
      <c r="B26" s="172">
        <v>2170</v>
      </c>
      <c r="C26" s="135">
        <v>3225</v>
      </c>
      <c r="D26" s="128">
        <f>ROUND(C26/B26*100,1)</f>
        <v>148.6</v>
      </c>
      <c r="E26" s="129">
        <f>C26-B26</f>
        <v>1055</v>
      </c>
      <c r="F26" s="1" t="s">
        <v>3</v>
      </c>
    </row>
    <row r="27" spans="1:6" ht="34.5" customHeight="1">
      <c r="A27" s="104" t="s">
        <v>79</v>
      </c>
      <c r="B27" s="135" t="s">
        <v>7</v>
      </c>
      <c r="C27" s="135">
        <v>387</v>
      </c>
      <c r="D27" s="128" t="s">
        <v>7</v>
      </c>
      <c r="E27" s="107" t="s">
        <v>7</v>
      </c>
      <c r="F27" s="1" t="s">
        <v>3</v>
      </c>
    </row>
    <row r="28" spans="1:10" ht="30" customHeight="1">
      <c r="A28" s="108" t="s">
        <v>8</v>
      </c>
      <c r="B28" s="106">
        <v>3576.99</v>
      </c>
      <c r="C28" s="106">
        <v>4543</v>
      </c>
      <c r="D28" s="105">
        <f>ROUND(C28/B28*100,1)</f>
        <v>127</v>
      </c>
      <c r="E28" s="109" t="s">
        <v>125</v>
      </c>
      <c r="F28" s="1" t="s">
        <v>3</v>
      </c>
      <c r="G28" s="4"/>
      <c r="I28" s="4"/>
      <c r="J28" s="7"/>
    </row>
    <row r="29" spans="1:6" ht="24.75" customHeight="1">
      <c r="A29" s="104" t="s">
        <v>9</v>
      </c>
      <c r="B29" s="126">
        <v>5</v>
      </c>
      <c r="C29" s="126">
        <v>3</v>
      </c>
      <c r="D29" s="200" t="s">
        <v>126</v>
      </c>
      <c r="E29" s="201"/>
      <c r="F29" s="1" t="s">
        <v>3</v>
      </c>
    </row>
    <row r="30" spans="1:5" ht="33" customHeight="1">
      <c r="A30" s="202"/>
      <c r="B30" s="202"/>
      <c r="C30" s="202"/>
      <c r="D30" s="202"/>
      <c r="E30" s="202"/>
    </row>
  </sheetData>
  <sheetProtection/>
  <mergeCells count="14">
    <mergeCell ref="A1:E1"/>
    <mergeCell ref="A2:E2"/>
    <mergeCell ref="A3:A4"/>
    <mergeCell ref="B3:B4"/>
    <mergeCell ref="C3:C4"/>
    <mergeCell ref="D3:E3"/>
    <mergeCell ref="D29:E29"/>
    <mergeCell ref="A30:E30"/>
    <mergeCell ref="D9:E9"/>
    <mergeCell ref="A20:E21"/>
    <mergeCell ref="A22:A23"/>
    <mergeCell ref="B22:B23"/>
    <mergeCell ref="C22:C23"/>
    <mergeCell ref="D22:E22"/>
  </mergeCells>
  <printOptions horizontalCentered="1"/>
  <pageMargins left="0.5905511811023623" right="0" top="0.3937007874015748" bottom="0" header="0" footer="0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M27"/>
  <sheetViews>
    <sheetView tabSelected="1" view="pageBreakPreview" zoomScale="57" zoomScaleNormal="75" zoomScaleSheetLayoutView="57" zoomScalePageLayoutView="0" workbookViewId="0" topLeftCell="A1">
      <pane xSplit="1" ySplit="8" topLeftCell="AB9" activePane="bottomRight" state="frozen"/>
      <selection pane="topLeft" activeCell="T9" sqref="T9"/>
      <selection pane="topRight" activeCell="T9" sqref="T9"/>
      <selection pane="bottomLeft" activeCell="T9" sqref="T9"/>
      <selection pane="bottomRight" activeCell="A3" sqref="A3:A7"/>
    </sheetView>
  </sheetViews>
  <sheetFormatPr defaultColWidth="9.140625" defaultRowHeight="15"/>
  <cols>
    <col min="1" max="1" width="27.421875" style="11" customWidth="1"/>
    <col min="2" max="3" width="10.00390625" style="11" customWidth="1"/>
    <col min="4" max="4" width="9.7109375" style="11" customWidth="1"/>
    <col min="5" max="5" width="9.28125" style="11" customWidth="1"/>
    <col min="6" max="7" width="8.57421875" style="11" customWidth="1"/>
    <col min="8" max="8" width="6.00390625" style="11" customWidth="1"/>
    <col min="9" max="9" width="8.28125" style="11" customWidth="1"/>
    <col min="10" max="11" width="8.421875" style="11" customWidth="1"/>
    <col min="12" max="12" width="6.8515625" style="11" customWidth="1"/>
    <col min="13" max="13" width="7.140625" style="11" customWidth="1"/>
    <col min="14" max="15" width="7.28125" style="11" customWidth="1"/>
    <col min="16" max="16" width="6.140625" style="11" customWidth="1"/>
    <col min="17" max="17" width="5.421875" style="11" customWidth="1"/>
    <col min="18" max="19" width="8.28125" style="11" customWidth="1"/>
    <col min="20" max="20" width="6.421875" style="11" customWidth="1"/>
    <col min="21" max="22" width="7.28125" style="11" customWidth="1"/>
    <col min="23" max="23" width="7.140625" style="11" customWidth="1"/>
    <col min="24" max="24" width="8.421875" style="11" customWidth="1"/>
    <col min="25" max="25" width="9.140625" style="11" customWidth="1"/>
    <col min="26" max="26" width="8.57421875" style="11" customWidth="1"/>
    <col min="27" max="27" width="8.8515625" style="11" customWidth="1"/>
    <col min="28" max="28" width="6.421875" style="11" customWidth="1"/>
    <col min="29" max="29" width="8.421875" style="11" customWidth="1"/>
    <col min="30" max="30" width="8.28125" style="11" customWidth="1"/>
    <col min="31" max="31" width="8.421875" style="11" customWidth="1"/>
    <col min="32" max="32" width="6.7109375" style="11" customWidth="1"/>
    <col min="33" max="33" width="8.28125" style="11" customWidth="1"/>
    <col min="34" max="34" width="9.57421875" style="11" customWidth="1"/>
    <col min="35" max="35" width="8.421875" style="11" customWidth="1"/>
    <col min="36" max="36" width="9.7109375" style="11" customWidth="1"/>
    <col min="37" max="37" width="8.57421875" style="11" customWidth="1"/>
    <col min="38" max="38" width="7.421875" style="11" customWidth="1"/>
    <col min="39" max="39" width="7.8515625" style="11" customWidth="1"/>
    <col min="40" max="40" width="7.57421875" style="11" customWidth="1"/>
    <col min="41" max="41" width="7.28125" style="11" customWidth="1"/>
    <col min="42" max="42" width="7.421875" style="11" customWidth="1"/>
    <col min="43" max="43" width="7.57421875" style="11" customWidth="1"/>
    <col min="44" max="44" width="8.57421875" style="11" customWidth="1"/>
    <col min="45" max="45" width="8.140625" style="11" customWidth="1"/>
    <col min="46" max="46" width="7.28125" style="11" customWidth="1"/>
    <col min="47" max="47" width="8.00390625" style="11" customWidth="1"/>
    <col min="48" max="48" width="6.421875" style="11" customWidth="1"/>
    <col min="49" max="49" width="7.140625" style="11" customWidth="1"/>
    <col min="50" max="50" width="8.57421875" style="11" customWidth="1"/>
    <col min="51" max="51" width="9.421875" style="11" customWidth="1"/>
    <col min="52" max="53" width="7.28125" style="11" customWidth="1"/>
    <col min="54" max="56" width="7.421875" style="11" hidden="1" customWidth="1"/>
    <col min="57" max="59" width="7.421875" style="11" customWidth="1"/>
    <col min="60" max="60" width="7.421875" style="11" hidden="1" customWidth="1"/>
    <col min="61" max="61" width="7.421875" style="11" customWidth="1"/>
    <col min="62" max="62" width="10.00390625" style="11" customWidth="1"/>
    <col min="63" max="63" width="10.7109375" style="11" customWidth="1"/>
    <col min="64" max="64" width="7.421875" style="11" customWidth="1"/>
    <col min="65" max="65" width="7.7109375" style="11" customWidth="1"/>
    <col min="66" max="66" width="6.57421875" style="11" customWidth="1"/>
    <col min="67" max="16384" width="9.140625" style="11" customWidth="1"/>
  </cols>
  <sheetData>
    <row r="1" spans="1:61" ht="21.75" customHeight="1">
      <c r="A1" s="8"/>
      <c r="B1" s="235" t="s">
        <v>102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10"/>
      <c r="AM1" s="10"/>
      <c r="AN1" s="10"/>
      <c r="AO1" s="10"/>
      <c r="AP1" s="10"/>
      <c r="AQ1" s="10"/>
      <c r="AR1" s="10"/>
      <c r="AT1" s="12"/>
      <c r="AV1" s="12"/>
      <c r="AW1" s="12"/>
      <c r="AY1" s="13"/>
      <c r="BD1" s="13"/>
      <c r="BE1" s="13"/>
      <c r="BF1" s="13"/>
      <c r="BG1" s="13"/>
      <c r="BH1" s="13"/>
      <c r="BI1" s="13"/>
    </row>
    <row r="2" spans="1:64" ht="21.75" customHeight="1">
      <c r="A2" s="14"/>
      <c r="B2" s="236" t="s">
        <v>120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3"/>
      <c r="AM2" s="16"/>
      <c r="AN2" s="16"/>
      <c r="AO2" s="16"/>
      <c r="AP2" s="16"/>
      <c r="AQ2" s="13" t="s">
        <v>10</v>
      </c>
      <c r="AR2" s="16"/>
      <c r="AS2" s="16"/>
      <c r="AT2" s="17"/>
      <c r="AU2" s="17"/>
      <c r="AV2" s="17"/>
      <c r="AW2" s="17"/>
      <c r="AX2" s="17"/>
      <c r="AY2" s="13"/>
      <c r="BB2" s="13"/>
      <c r="BL2" s="13" t="s">
        <v>10</v>
      </c>
    </row>
    <row r="3" spans="1:65" ht="11.25" customHeight="1">
      <c r="A3" s="237"/>
      <c r="B3" s="231" t="s">
        <v>106</v>
      </c>
      <c r="C3" s="231"/>
      <c r="D3" s="231"/>
      <c r="E3" s="231"/>
      <c r="F3" s="222" t="s">
        <v>107</v>
      </c>
      <c r="G3" s="223"/>
      <c r="H3" s="223"/>
      <c r="I3" s="224"/>
      <c r="J3" s="222" t="s">
        <v>11</v>
      </c>
      <c r="K3" s="223"/>
      <c r="L3" s="223"/>
      <c r="M3" s="224"/>
      <c r="N3" s="222" t="s">
        <v>108</v>
      </c>
      <c r="O3" s="223"/>
      <c r="P3" s="223"/>
      <c r="Q3" s="224"/>
      <c r="R3" s="222" t="s">
        <v>12</v>
      </c>
      <c r="S3" s="223"/>
      <c r="T3" s="223"/>
      <c r="U3" s="224"/>
      <c r="V3" s="222" t="s">
        <v>13</v>
      </c>
      <c r="W3" s="223"/>
      <c r="X3" s="223"/>
      <c r="Y3" s="224"/>
      <c r="Z3" s="232" t="s">
        <v>109</v>
      </c>
      <c r="AA3" s="233"/>
      <c r="AB3" s="233"/>
      <c r="AC3" s="233"/>
      <c r="AD3" s="233"/>
      <c r="AE3" s="233"/>
      <c r="AF3" s="233"/>
      <c r="AG3" s="234"/>
      <c r="AH3" s="222" t="s">
        <v>14</v>
      </c>
      <c r="AI3" s="223"/>
      <c r="AJ3" s="223"/>
      <c r="AK3" s="224"/>
      <c r="AL3" s="241" t="s">
        <v>15</v>
      </c>
      <c r="AM3" s="241"/>
      <c r="AN3" s="241"/>
      <c r="AO3" s="241"/>
      <c r="AP3" s="231" t="s">
        <v>16</v>
      </c>
      <c r="AQ3" s="231"/>
      <c r="AR3" s="231"/>
      <c r="AS3" s="231"/>
      <c r="AT3" s="222" t="s">
        <v>17</v>
      </c>
      <c r="AU3" s="223"/>
      <c r="AV3" s="223"/>
      <c r="AW3" s="224"/>
      <c r="AX3" s="231" t="s">
        <v>18</v>
      </c>
      <c r="AY3" s="231"/>
      <c r="AZ3" s="231"/>
      <c r="BA3" s="231"/>
      <c r="BB3" s="242" t="s">
        <v>110</v>
      </c>
      <c r="BC3" s="243"/>
      <c r="BD3" s="244"/>
      <c r="BE3" s="222" t="s">
        <v>121</v>
      </c>
      <c r="BF3" s="223"/>
      <c r="BG3" s="224"/>
      <c r="BH3" s="231" t="s">
        <v>19</v>
      </c>
      <c r="BI3" s="231"/>
      <c r="BJ3" s="231"/>
      <c r="BK3" s="231"/>
      <c r="BL3" s="231"/>
      <c r="BM3" s="231"/>
    </row>
    <row r="4" spans="1:65" ht="38.25" customHeight="1">
      <c r="A4" s="238"/>
      <c r="B4" s="231"/>
      <c r="C4" s="231"/>
      <c r="D4" s="231"/>
      <c r="E4" s="231"/>
      <c r="F4" s="225"/>
      <c r="G4" s="226"/>
      <c r="H4" s="226"/>
      <c r="I4" s="227"/>
      <c r="J4" s="225"/>
      <c r="K4" s="226"/>
      <c r="L4" s="226"/>
      <c r="M4" s="227"/>
      <c r="N4" s="225"/>
      <c r="O4" s="226"/>
      <c r="P4" s="226"/>
      <c r="Q4" s="227"/>
      <c r="R4" s="225"/>
      <c r="S4" s="226"/>
      <c r="T4" s="226"/>
      <c r="U4" s="227"/>
      <c r="V4" s="225"/>
      <c r="W4" s="226"/>
      <c r="X4" s="226"/>
      <c r="Y4" s="227"/>
      <c r="Z4" s="234" t="s">
        <v>111</v>
      </c>
      <c r="AA4" s="231"/>
      <c r="AB4" s="231"/>
      <c r="AC4" s="231"/>
      <c r="AD4" s="222" t="s">
        <v>112</v>
      </c>
      <c r="AE4" s="223"/>
      <c r="AF4" s="223"/>
      <c r="AG4" s="224"/>
      <c r="AH4" s="225"/>
      <c r="AI4" s="226"/>
      <c r="AJ4" s="226"/>
      <c r="AK4" s="227"/>
      <c r="AL4" s="241"/>
      <c r="AM4" s="241"/>
      <c r="AN4" s="241"/>
      <c r="AO4" s="241"/>
      <c r="AP4" s="231"/>
      <c r="AQ4" s="231"/>
      <c r="AR4" s="231"/>
      <c r="AS4" s="231"/>
      <c r="AT4" s="225"/>
      <c r="AU4" s="226"/>
      <c r="AV4" s="226"/>
      <c r="AW4" s="227"/>
      <c r="AX4" s="231"/>
      <c r="AY4" s="231"/>
      <c r="AZ4" s="231"/>
      <c r="BA4" s="231"/>
      <c r="BB4" s="245"/>
      <c r="BC4" s="246"/>
      <c r="BD4" s="247"/>
      <c r="BE4" s="225"/>
      <c r="BF4" s="226"/>
      <c r="BG4" s="227"/>
      <c r="BH4" s="231"/>
      <c r="BI4" s="231"/>
      <c r="BJ4" s="231"/>
      <c r="BK4" s="231"/>
      <c r="BL4" s="231"/>
      <c r="BM4" s="231"/>
    </row>
    <row r="5" spans="1:65" ht="33" customHeight="1">
      <c r="A5" s="238"/>
      <c r="B5" s="240"/>
      <c r="C5" s="240"/>
      <c r="D5" s="240"/>
      <c r="E5" s="240"/>
      <c r="F5" s="225"/>
      <c r="G5" s="226"/>
      <c r="H5" s="226"/>
      <c r="I5" s="227"/>
      <c r="J5" s="228"/>
      <c r="K5" s="229"/>
      <c r="L5" s="229"/>
      <c r="M5" s="230"/>
      <c r="N5" s="228"/>
      <c r="O5" s="229"/>
      <c r="P5" s="229"/>
      <c r="Q5" s="230"/>
      <c r="R5" s="228"/>
      <c r="S5" s="229"/>
      <c r="T5" s="229"/>
      <c r="U5" s="230"/>
      <c r="V5" s="228"/>
      <c r="W5" s="229"/>
      <c r="X5" s="229"/>
      <c r="Y5" s="230"/>
      <c r="Z5" s="234"/>
      <c r="AA5" s="231"/>
      <c r="AB5" s="231"/>
      <c r="AC5" s="231"/>
      <c r="AD5" s="228"/>
      <c r="AE5" s="229"/>
      <c r="AF5" s="229"/>
      <c r="AG5" s="230"/>
      <c r="AH5" s="228"/>
      <c r="AI5" s="229"/>
      <c r="AJ5" s="229"/>
      <c r="AK5" s="230"/>
      <c r="AL5" s="241"/>
      <c r="AM5" s="241"/>
      <c r="AN5" s="241"/>
      <c r="AO5" s="241"/>
      <c r="AP5" s="231"/>
      <c r="AQ5" s="231"/>
      <c r="AR5" s="231"/>
      <c r="AS5" s="231"/>
      <c r="AT5" s="228"/>
      <c r="AU5" s="229"/>
      <c r="AV5" s="229"/>
      <c r="AW5" s="230"/>
      <c r="AX5" s="231"/>
      <c r="AY5" s="231"/>
      <c r="AZ5" s="231"/>
      <c r="BA5" s="231"/>
      <c r="BB5" s="248"/>
      <c r="BC5" s="249"/>
      <c r="BD5" s="250"/>
      <c r="BE5" s="228"/>
      <c r="BF5" s="229"/>
      <c r="BG5" s="230"/>
      <c r="BH5" s="231"/>
      <c r="BI5" s="231"/>
      <c r="BJ5" s="231"/>
      <c r="BK5" s="231"/>
      <c r="BL5" s="231"/>
      <c r="BM5" s="231"/>
    </row>
    <row r="6" spans="1:65" ht="35.25" customHeight="1">
      <c r="A6" s="238"/>
      <c r="B6" s="215">
        <v>2017</v>
      </c>
      <c r="C6" s="216">
        <v>2018</v>
      </c>
      <c r="D6" s="214" t="s">
        <v>20</v>
      </c>
      <c r="E6" s="214"/>
      <c r="F6" s="215">
        <v>2017</v>
      </c>
      <c r="G6" s="216">
        <v>2018</v>
      </c>
      <c r="H6" s="214" t="s">
        <v>20</v>
      </c>
      <c r="I6" s="214"/>
      <c r="J6" s="215">
        <v>2017</v>
      </c>
      <c r="K6" s="216">
        <v>2018</v>
      </c>
      <c r="L6" s="220" t="s">
        <v>20</v>
      </c>
      <c r="M6" s="221"/>
      <c r="N6" s="215">
        <v>2017</v>
      </c>
      <c r="O6" s="216">
        <v>2018</v>
      </c>
      <c r="P6" s="214" t="s">
        <v>20</v>
      </c>
      <c r="Q6" s="214"/>
      <c r="R6" s="215">
        <v>2017</v>
      </c>
      <c r="S6" s="216">
        <v>2018</v>
      </c>
      <c r="T6" s="219" t="s">
        <v>20</v>
      </c>
      <c r="U6" s="219"/>
      <c r="V6" s="215">
        <v>2017</v>
      </c>
      <c r="W6" s="216">
        <v>2018</v>
      </c>
      <c r="X6" s="214" t="s">
        <v>20</v>
      </c>
      <c r="Y6" s="214"/>
      <c r="Z6" s="215">
        <v>2017</v>
      </c>
      <c r="AA6" s="216">
        <v>2018</v>
      </c>
      <c r="AB6" s="214" t="s">
        <v>20</v>
      </c>
      <c r="AC6" s="214"/>
      <c r="AD6" s="215">
        <v>2017</v>
      </c>
      <c r="AE6" s="216">
        <v>2018</v>
      </c>
      <c r="AF6" s="214" t="s">
        <v>20</v>
      </c>
      <c r="AG6" s="214"/>
      <c r="AH6" s="215">
        <v>2017</v>
      </c>
      <c r="AI6" s="216">
        <v>2018</v>
      </c>
      <c r="AJ6" s="214" t="s">
        <v>20</v>
      </c>
      <c r="AK6" s="214"/>
      <c r="AL6" s="215">
        <v>2017</v>
      </c>
      <c r="AM6" s="216">
        <v>2018</v>
      </c>
      <c r="AN6" s="214" t="s">
        <v>20</v>
      </c>
      <c r="AO6" s="214"/>
      <c r="AP6" s="214" t="s">
        <v>21</v>
      </c>
      <c r="AQ6" s="214"/>
      <c r="AR6" s="214" t="s">
        <v>20</v>
      </c>
      <c r="AS6" s="214"/>
      <c r="AT6" s="215">
        <v>2017</v>
      </c>
      <c r="AU6" s="216">
        <v>2018</v>
      </c>
      <c r="AV6" s="214" t="s">
        <v>20</v>
      </c>
      <c r="AW6" s="214"/>
      <c r="AX6" s="215">
        <v>2017</v>
      </c>
      <c r="AY6" s="216">
        <v>2018</v>
      </c>
      <c r="AZ6" s="214" t="s">
        <v>20</v>
      </c>
      <c r="BA6" s="214"/>
      <c r="BB6" s="215">
        <v>2017</v>
      </c>
      <c r="BC6" s="216">
        <v>2018</v>
      </c>
      <c r="BD6" s="218" t="s">
        <v>22</v>
      </c>
      <c r="BE6" s="215">
        <v>2017</v>
      </c>
      <c r="BF6" s="216">
        <v>2018</v>
      </c>
      <c r="BG6" s="218" t="s">
        <v>22</v>
      </c>
      <c r="BH6" s="215">
        <v>2017</v>
      </c>
      <c r="BI6" s="216">
        <v>2017</v>
      </c>
      <c r="BJ6" s="216">
        <v>2018</v>
      </c>
      <c r="BK6" s="214" t="s">
        <v>20</v>
      </c>
      <c r="BL6" s="214"/>
      <c r="BM6" s="219" t="s">
        <v>23</v>
      </c>
    </row>
    <row r="7" spans="1:65" s="21" customFormat="1" ht="18.75" customHeight="1">
      <c r="A7" s="239"/>
      <c r="B7" s="215"/>
      <c r="C7" s="217"/>
      <c r="D7" s="18" t="s">
        <v>2</v>
      </c>
      <c r="E7" s="18" t="s">
        <v>22</v>
      </c>
      <c r="F7" s="215"/>
      <c r="G7" s="217"/>
      <c r="H7" s="18" t="s">
        <v>2</v>
      </c>
      <c r="I7" s="18" t="s">
        <v>22</v>
      </c>
      <c r="J7" s="215"/>
      <c r="K7" s="217"/>
      <c r="L7" s="18" t="s">
        <v>2</v>
      </c>
      <c r="M7" s="18" t="s">
        <v>22</v>
      </c>
      <c r="N7" s="215"/>
      <c r="O7" s="217"/>
      <c r="P7" s="18" t="s">
        <v>2</v>
      </c>
      <c r="Q7" s="18" t="s">
        <v>22</v>
      </c>
      <c r="R7" s="215"/>
      <c r="S7" s="217"/>
      <c r="T7" s="19" t="s">
        <v>2</v>
      </c>
      <c r="U7" s="19" t="s">
        <v>22</v>
      </c>
      <c r="V7" s="215"/>
      <c r="W7" s="217"/>
      <c r="X7" s="18" t="s">
        <v>2</v>
      </c>
      <c r="Y7" s="18" t="s">
        <v>22</v>
      </c>
      <c r="Z7" s="215"/>
      <c r="AA7" s="217"/>
      <c r="AB7" s="18" t="s">
        <v>2</v>
      </c>
      <c r="AC7" s="18" t="s">
        <v>22</v>
      </c>
      <c r="AD7" s="215"/>
      <c r="AE7" s="217"/>
      <c r="AF7" s="18" t="s">
        <v>2</v>
      </c>
      <c r="AG7" s="18" t="s">
        <v>22</v>
      </c>
      <c r="AH7" s="215"/>
      <c r="AI7" s="217"/>
      <c r="AJ7" s="18" t="s">
        <v>2</v>
      </c>
      <c r="AK7" s="18" t="s">
        <v>22</v>
      </c>
      <c r="AL7" s="215"/>
      <c r="AM7" s="217"/>
      <c r="AN7" s="18" t="s">
        <v>2</v>
      </c>
      <c r="AO7" s="18" t="s">
        <v>22</v>
      </c>
      <c r="AP7" s="20">
        <v>2017</v>
      </c>
      <c r="AQ7" s="20">
        <v>2018</v>
      </c>
      <c r="AR7" s="18" t="s">
        <v>2</v>
      </c>
      <c r="AS7" s="18" t="s">
        <v>22</v>
      </c>
      <c r="AT7" s="215"/>
      <c r="AU7" s="217"/>
      <c r="AV7" s="18" t="s">
        <v>2</v>
      </c>
      <c r="AW7" s="18" t="s">
        <v>22</v>
      </c>
      <c r="AX7" s="215"/>
      <c r="AY7" s="217"/>
      <c r="AZ7" s="18" t="s">
        <v>2</v>
      </c>
      <c r="BA7" s="18" t="s">
        <v>22</v>
      </c>
      <c r="BB7" s="215"/>
      <c r="BC7" s="217"/>
      <c r="BD7" s="218"/>
      <c r="BE7" s="215"/>
      <c r="BF7" s="217"/>
      <c r="BG7" s="218"/>
      <c r="BH7" s="215"/>
      <c r="BI7" s="217"/>
      <c r="BJ7" s="217"/>
      <c r="BK7" s="18" t="s">
        <v>2</v>
      </c>
      <c r="BL7" s="18" t="s">
        <v>22</v>
      </c>
      <c r="BM7" s="219"/>
    </row>
    <row r="8" spans="1:65" s="111" customFormat="1" ht="12.75" customHeight="1">
      <c r="A8" s="110" t="s">
        <v>24</v>
      </c>
      <c r="B8" s="110">
        <v>1</v>
      </c>
      <c r="C8" s="110">
        <v>2</v>
      </c>
      <c r="D8" s="110">
        <v>3</v>
      </c>
      <c r="E8" s="110">
        <v>4</v>
      </c>
      <c r="F8" s="110">
        <v>5</v>
      </c>
      <c r="G8" s="110">
        <v>6</v>
      </c>
      <c r="H8" s="110">
        <v>7</v>
      </c>
      <c r="I8" s="110">
        <v>8</v>
      </c>
      <c r="J8" s="110">
        <v>9</v>
      </c>
      <c r="K8" s="110">
        <v>10</v>
      </c>
      <c r="L8" s="110">
        <v>11</v>
      </c>
      <c r="M8" s="110">
        <v>12</v>
      </c>
      <c r="N8" s="110">
        <v>13</v>
      </c>
      <c r="O8" s="110">
        <v>14</v>
      </c>
      <c r="P8" s="110">
        <v>15</v>
      </c>
      <c r="Q8" s="110">
        <v>16</v>
      </c>
      <c r="R8" s="110">
        <v>17</v>
      </c>
      <c r="S8" s="110">
        <v>18</v>
      </c>
      <c r="T8" s="110">
        <v>19</v>
      </c>
      <c r="U8" s="110">
        <v>20</v>
      </c>
      <c r="V8" s="110">
        <v>21</v>
      </c>
      <c r="W8" s="110">
        <v>22</v>
      </c>
      <c r="X8" s="110">
        <v>23</v>
      </c>
      <c r="Y8" s="110">
        <v>24</v>
      </c>
      <c r="Z8" s="110">
        <v>25</v>
      </c>
      <c r="AA8" s="110">
        <v>26</v>
      </c>
      <c r="AB8" s="110">
        <v>27</v>
      </c>
      <c r="AC8" s="110">
        <v>28</v>
      </c>
      <c r="AD8" s="110">
        <v>29</v>
      </c>
      <c r="AE8" s="110">
        <v>30</v>
      </c>
      <c r="AF8" s="110">
        <v>31</v>
      </c>
      <c r="AG8" s="110">
        <v>32</v>
      </c>
      <c r="AH8" s="110">
        <v>33</v>
      </c>
      <c r="AI8" s="110">
        <v>34</v>
      </c>
      <c r="AJ8" s="110">
        <v>35</v>
      </c>
      <c r="AK8" s="110">
        <v>36</v>
      </c>
      <c r="AL8" s="110">
        <v>37</v>
      </c>
      <c r="AM8" s="110">
        <v>38</v>
      </c>
      <c r="AN8" s="110">
        <v>39</v>
      </c>
      <c r="AO8" s="110">
        <v>40</v>
      </c>
      <c r="AP8" s="110">
        <v>41</v>
      </c>
      <c r="AQ8" s="110">
        <v>42</v>
      </c>
      <c r="AR8" s="110">
        <v>43</v>
      </c>
      <c r="AS8" s="110">
        <v>44</v>
      </c>
      <c r="AT8" s="110">
        <v>45</v>
      </c>
      <c r="AU8" s="110">
        <v>46</v>
      </c>
      <c r="AV8" s="110">
        <v>47</v>
      </c>
      <c r="AW8" s="110">
        <v>48</v>
      </c>
      <c r="AX8" s="110">
        <v>49</v>
      </c>
      <c r="AY8" s="110">
        <v>50</v>
      </c>
      <c r="AZ8" s="110">
        <v>51</v>
      </c>
      <c r="BA8" s="110">
        <v>52</v>
      </c>
      <c r="BB8" s="110">
        <v>53</v>
      </c>
      <c r="BC8" s="110">
        <v>54</v>
      </c>
      <c r="BD8" s="110">
        <v>55</v>
      </c>
      <c r="BE8" s="176">
        <v>53</v>
      </c>
      <c r="BF8" s="176">
        <v>54</v>
      </c>
      <c r="BG8" s="176">
        <v>55</v>
      </c>
      <c r="BH8" s="110">
        <v>56</v>
      </c>
      <c r="BI8" s="175">
        <v>56</v>
      </c>
      <c r="BJ8" s="110">
        <v>57</v>
      </c>
      <c r="BK8" s="110">
        <v>58</v>
      </c>
      <c r="BL8" s="110">
        <v>59</v>
      </c>
      <c r="BM8" s="110">
        <v>60</v>
      </c>
    </row>
    <row r="9" spans="1:65" s="142" customFormat="1" ht="20.25" customHeight="1">
      <c r="A9" s="136" t="s">
        <v>105</v>
      </c>
      <c r="B9" s="137">
        <f>SUM(B10:B27)</f>
        <v>15150</v>
      </c>
      <c r="C9" s="137">
        <f>SUM(C10:C27)</f>
        <v>12815</v>
      </c>
      <c r="D9" s="138">
        <f aca="true" t="shared" si="0" ref="D9:D27">C9/B9*100</f>
        <v>84.58745874587459</v>
      </c>
      <c r="E9" s="137">
        <f aca="true" t="shared" si="1" ref="E9:E27">C9-B9</f>
        <v>-2335</v>
      </c>
      <c r="F9" s="137">
        <f>SUM(F10:F27)</f>
        <v>5950</v>
      </c>
      <c r="G9" s="137">
        <f>SUM(G10:G27)</f>
        <v>4636</v>
      </c>
      <c r="H9" s="138">
        <f aca="true" t="shared" si="2" ref="H9:H27">G9/F9*100</f>
        <v>77.91596638655463</v>
      </c>
      <c r="I9" s="137">
        <f aca="true" t="shared" si="3" ref="I9:I27">G9-F9</f>
        <v>-1314</v>
      </c>
      <c r="J9" s="137">
        <f>SUM(J10:J27)</f>
        <v>5655</v>
      </c>
      <c r="K9" s="137">
        <f>SUM(K10:K27)</f>
        <v>5730</v>
      </c>
      <c r="L9" s="138">
        <f aca="true" t="shared" si="4" ref="L9:L27">K9/J9*100</f>
        <v>101.32625994694959</v>
      </c>
      <c r="M9" s="137">
        <f aca="true" t="shared" si="5" ref="M9:M27">K9-J9</f>
        <v>75</v>
      </c>
      <c r="N9" s="137">
        <f>SUM(N10:N27)</f>
        <v>3511</v>
      </c>
      <c r="O9" s="137">
        <f>SUM(O10:O27)</f>
        <v>3650</v>
      </c>
      <c r="P9" s="139">
        <f aca="true" t="shared" si="6" ref="P9:P27">O9/N9*100</f>
        <v>103.95898604386215</v>
      </c>
      <c r="Q9" s="137">
        <f aca="true" t="shared" si="7" ref="Q9:Q27">O9-N9</f>
        <v>139</v>
      </c>
      <c r="R9" s="137">
        <f>SUM(R10:R27)</f>
        <v>837</v>
      </c>
      <c r="S9" s="137">
        <f>SUM(S10:S27)</f>
        <v>946</v>
      </c>
      <c r="T9" s="139">
        <f aca="true" t="shared" si="8" ref="T9:T27">S9/R9*100</f>
        <v>113.02270011947431</v>
      </c>
      <c r="U9" s="137">
        <f aca="true" t="shared" si="9" ref="U9:U27">S9-R9</f>
        <v>109</v>
      </c>
      <c r="V9" s="137">
        <f>SUM(V10:V27)</f>
        <v>28443</v>
      </c>
      <c r="W9" s="137">
        <f>SUM(W10:W27)</f>
        <v>31176</v>
      </c>
      <c r="X9" s="138">
        <f aca="true" t="shared" si="10" ref="X9:X27">W9/V9*100</f>
        <v>109.60869106634321</v>
      </c>
      <c r="Y9" s="137">
        <f aca="true" t="shared" si="11" ref="Y9:Y27">W9-V9</f>
        <v>2733</v>
      </c>
      <c r="Z9" s="137">
        <f>SUM(Z10:Z27)</f>
        <v>14566</v>
      </c>
      <c r="AA9" s="137">
        <f>SUM(AA10:AA27)</f>
        <v>12264</v>
      </c>
      <c r="AB9" s="138">
        <f aca="true" t="shared" si="12" ref="AB9:AB27">AA9/Z9*100</f>
        <v>84.19607304682137</v>
      </c>
      <c r="AC9" s="137">
        <f aca="true" t="shared" si="13" ref="AC9:AC27">AA9-Z9</f>
        <v>-2302</v>
      </c>
      <c r="AD9" s="137">
        <f>SUM(AD10:AD27)</f>
        <v>6537</v>
      </c>
      <c r="AE9" s="137">
        <f>SUM(AE10:AE27)</f>
        <v>9002</v>
      </c>
      <c r="AF9" s="138">
        <f aca="true" t="shared" si="14" ref="AF9:AF27">AE9/AD9*100</f>
        <v>137.7084289429402</v>
      </c>
      <c r="AG9" s="137">
        <f aca="true" t="shared" si="15" ref="AG9:AG27">AE9-AD9</f>
        <v>2465</v>
      </c>
      <c r="AH9" s="137">
        <f>SUM(AH10:AH27)</f>
        <v>1849</v>
      </c>
      <c r="AI9" s="137">
        <f>SUM(AI10:AI27)</f>
        <v>1576</v>
      </c>
      <c r="AJ9" s="139">
        <f aca="true" t="shared" si="16" ref="AJ9:AJ27">AI9/AH9*100</f>
        <v>85.23526230394808</v>
      </c>
      <c r="AK9" s="137">
        <f aca="true" t="shared" si="17" ref="AK9:AK27">AI9-AH9</f>
        <v>-273</v>
      </c>
      <c r="AL9" s="140">
        <f>SUM(AL10:AL27)</f>
        <v>2873</v>
      </c>
      <c r="AM9" s="140">
        <f>SUM(AM10:AM27)</f>
        <v>3283</v>
      </c>
      <c r="AN9" s="141">
        <f>ROUND(AM9/AL9*100,1)</f>
        <v>114.3</v>
      </c>
      <c r="AO9" s="140">
        <f aca="true" t="shared" si="18" ref="AO9:AO27">AM9-AL9</f>
        <v>410</v>
      </c>
      <c r="AP9" s="137">
        <f>SUM(AP10:AP27)</f>
        <v>10290</v>
      </c>
      <c r="AQ9" s="137">
        <f>SUM(AQ10:AQ27)</f>
        <v>11369</v>
      </c>
      <c r="AR9" s="139">
        <f aca="true" t="shared" si="19" ref="AR9:AR27">ROUND(AQ9/AP9*100,1)</f>
        <v>110.5</v>
      </c>
      <c r="AS9" s="137">
        <f aca="true" t="shared" si="20" ref="AS9:AS27">AQ9-AP9</f>
        <v>1079</v>
      </c>
      <c r="AT9" s="137">
        <f>SUM(AT10:AT27)</f>
        <v>10592</v>
      </c>
      <c r="AU9" s="137">
        <f>SUM(AU10:AU27)</f>
        <v>8420</v>
      </c>
      <c r="AV9" s="139">
        <f aca="true" t="shared" si="21" ref="AV9:AV27">AU9/AT9*100</f>
        <v>79.49395770392749</v>
      </c>
      <c r="AW9" s="137">
        <f aca="true" t="shared" si="22" ref="AW9:AW27">AU9-AT9</f>
        <v>-2172</v>
      </c>
      <c r="AX9" s="137">
        <f>SUM(AX10:AX27)</f>
        <v>8836</v>
      </c>
      <c r="AY9" s="137">
        <f>SUM(AY10:AY27)</f>
        <v>6901</v>
      </c>
      <c r="AZ9" s="139">
        <f aca="true" t="shared" si="23" ref="AZ9:AZ27">AY9/AX9*100</f>
        <v>78.10095065640562</v>
      </c>
      <c r="BA9" s="137">
        <f aca="true" t="shared" si="24" ref="BA9:BA27">AY9-AX9</f>
        <v>-1935</v>
      </c>
      <c r="BB9" s="137">
        <v>1742</v>
      </c>
      <c r="BC9" s="137">
        <v>1957</v>
      </c>
      <c r="BD9" s="137">
        <f aca="true" t="shared" si="25" ref="BD9:BD27">BC9-BB9</f>
        <v>215</v>
      </c>
      <c r="BE9" s="174">
        <v>1785</v>
      </c>
      <c r="BF9" s="174">
        <v>2257</v>
      </c>
      <c r="BG9" s="174">
        <f>BF9-BE9</f>
        <v>472</v>
      </c>
      <c r="BH9" s="137">
        <f>SUM(BH10:BH27)</f>
        <v>1693</v>
      </c>
      <c r="BI9" s="137">
        <f>SUM(BI10:BI27)</f>
        <v>2170</v>
      </c>
      <c r="BJ9" s="137">
        <f>SUM(BJ10:BJ27)</f>
        <v>3225</v>
      </c>
      <c r="BK9" s="139">
        <v>148.6</v>
      </c>
      <c r="BL9" s="137">
        <v>1055</v>
      </c>
      <c r="BM9" s="137">
        <v>387</v>
      </c>
    </row>
    <row r="10" spans="1:65" ht="20.25" customHeight="1">
      <c r="A10" s="143" t="s">
        <v>81</v>
      </c>
      <c r="B10" s="26">
        <v>931</v>
      </c>
      <c r="C10" s="144">
        <v>847</v>
      </c>
      <c r="D10" s="23">
        <f t="shared" si="0"/>
        <v>90.97744360902256</v>
      </c>
      <c r="E10" s="22">
        <f t="shared" si="1"/>
        <v>-84</v>
      </c>
      <c r="F10" s="26">
        <v>318</v>
      </c>
      <c r="G10" s="26">
        <v>302</v>
      </c>
      <c r="H10" s="23">
        <f t="shared" si="2"/>
        <v>94.9685534591195</v>
      </c>
      <c r="I10" s="22">
        <f t="shared" si="3"/>
        <v>-16</v>
      </c>
      <c r="J10" s="26">
        <v>227</v>
      </c>
      <c r="K10" s="26">
        <v>239</v>
      </c>
      <c r="L10" s="23">
        <f t="shared" si="4"/>
        <v>105.2863436123348</v>
      </c>
      <c r="M10" s="22">
        <f t="shared" si="5"/>
        <v>12</v>
      </c>
      <c r="N10" s="27">
        <v>116</v>
      </c>
      <c r="O10" s="26">
        <v>169</v>
      </c>
      <c r="P10" s="24">
        <f t="shared" si="6"/>
        <v>145.68965517241378</v>
      </c>
      <c r="Q10" s="25">
        <f t="shared" si="7"/>
        <v>53</v>
      </c>
      <c r="R10" s="26">
        <v>31</v>
      </c>
      <c r="S10" s="27">
        <v>65</v>
      </c>
      <c r="T10" s="24">
        <f t="shared" si="8"/>
        <v>209.6774193548387</v>
      </c>
      <c r="U10" s="22">
        <f t="shared" si="9"/>
        <v>34</v>
      </c>
      <c r="V10" s="26">
        <v>1429</v>
      </c>
      <c r="W10" s="26">
        <v>1559</v>
      </c>
      <c r="X10" s="23">
        <f t="shared" si="10"/>
        <v>109.09727081875438</v>
      </c>
      <c r="Y10" s="22">
        <f t="shared" si="11"/>
        <v>130</v>
      </c>
      <c r="Z10" s="26">
        <v>910</v>
      </c>
      <c r="AA10" s="26">
        <v>818</v>
      </c>
      <c r="AB10" s="23">
        <f t="shared" si="12"/>
        <v>89.8901098901099</v>
      </c>
      <c r="AC10" s="22">
        <f t="shared" si="13"/>
        <v>-92</v>
      </c>
      <c r="AD10" s="26">
        <v>338</v>
      </c>
      <c r="AE10" s="144">
        <v>358</v>
      </c>
      <c r="AF10" s="23">
        <f t="shared" si="14"/>
        <v>105.91715976331362</v>
      </c>
      <c r="AG10" s="22">
        <f t="shared" si="15"/>
        <v>20</v>
      </c>
      <c r="AH10" s="26">
        <v>187</v>
      </c>
      <c r="AI10" s="26">
        <v>135</v>
      </c>
      <c r="AJ10" s="24">
        <f t="shared" si="16"/>
        <v>72.19251336898395</v>
      </c>
      <c r="AK10" s="22">
        <f t="shared" si="17"/>
        <v>-52</v>
      </c>
      <c r="AL10" s="28">
        <v>96</v>
      </c>
      <c r="AM10" s="28">
        <v>111</v>
      </c>
      <c r="AN10" s="145">
        <f aca="true" t="shared" si="26" ref="AN10:AN27">ROUND(AM10/AL10*100,1)</f>
        <v>115.6</v>
      </c>
      <c r="AO10" s="146">
        <f t="shared" si="18"/>
        <v>15</v>
      </c>
      <c r="AP10" s="29">
        <v>257</v>
      </c>
      <c r="AQ10" s="26">
        <v>297</v>
      </c>
      <c r="AR10" s="24">
        <f t="shared" si="19"/>
        <v>115.6</v>
      </c>
      <c r="AS10" s="22">
        <f t="shared" si="20"/>
        <v>40</v>
      </c>
      <c r="AT10" s="26">
        <v>702</v>
      </c>
      <c r="AU10" s="26">
        <v>658</v>
      </c>
      <c r="AV10" s="24">
        <f t="shared" si="21"/>
        <v>93.73219373219374</v>
      </c>
      <c r="AW10" s="22">
        <f t="shared" si="22"/>
        <v>-44</v>
      </c>
      <c r="AX10" s="26">
        <v>653</v>
      </c>
      <c r="AY10" s="26">
        <v>605</v>
      </c>
      <c r="AZ10" s="24">
        <f t="shared" si="23"/>
        <v>92.64931087289433</v>
      </c>
      <c r="BA10" s="22">
        <f t="shared" si="24"/>
        <v>-48</v>
      </c>
      <c r="BB10" s="147">
        <v>1667.8125</v>
      </c>
      <c r="BC10" s="26">
        <v>1925.9856630824372</v>
      </c>
      <c r="BD10" s="22">
        <f t="shared" si="25"/>
        <v>258.1731630824372</v>
      </c>
      <c r="BE10" s="160">
        <v>1579.6200345423144</v>
      </c>
      <c r="BF10" s="149">
        <v>1977.345132743363</v>
      </c>
      <c r="BG10" s="174">
        <f aca="true" t="shared" si="27" ref="BG10:BG27">BF10-BE10</f>
        <v>397.72509820104847</v>
      </c>
      <c r="BH10" s="26">
        <v>19</v>
      </c>
      <c r="BI10" s="26">
        <v>27</v>
      </c>
      <c r="BJ10" s="26">
        <v>48</v>
      </c>
      <c r="BK10" s="24">
        <v>177.8</v>
      </c>
      <c r="BL10" s="22">
        <v>21</v>
      </c>
      <c r="BM10" s="26" t="s">
        <v>7</v>
      </c>
    </row>
    <row r="11" spans="1:65" s="111" customFormat="1" ht="20.25" customHeight="1">
      <c r="A11" s="148" t="s">
        <v>82</v>
      </c>
      <c r="B11" s="149">
        <v>462</v>
      </c>
      <c r="C11" s="150">
        <v>423</v>
      </c>
      <c r="D11" s="151">
        <f t="shared" si="0"/>
        <v>91.55844155844156</v>
      </c>
      <c r="E11" s="152">
        <f t="shared" si="1"/>
        <v>-39</v>
      </c>
      <c r="F11" s="149">
        <v>240</v>
      </c>
      <c r="G11" s="149">
        <v>229</v>
      </c>
      <c r="H11" s="151">
        <f t="shared" si="2"/>
        <v>95.41666666666667</v>
      </c>
      <c r="I11" s="152">
        <f t="shared" si="3"/>
        <v>-11</v>
      </c>
      <c r="J11" s="149">
        <v>136</v>
      </c>
      <c r="K11" s="149">
        <v>123</v>
      </c>
      <c r="L11" s="151">
        <f t="shared" si="4"/>
        <v>90.44117647058823</v>
      </c>
      <c r="M11" s="152">
        <f t="shared" si="5"/>
        <v>-13</v>
      </c>
      <c r="N11" s="153">
        <v>48</v>
      </c>
      <c r="O11" s="149">
        <v>60</v>
      </c>
      <c r="P11" s="154">
        <f t="shared" si="6"/>
        <v>125</v>
      </c>
      <c r="Q11" s="155">
        <f t="shared" si="7"/>
        <v>12</v>
      </c>
      <c r="R11" s="149">
        <v>66</v>
      </c>
      <c r="S11" s="153">
        <v>72</v>
      </c>
      <c r="T11" s="154">
        <f t="shared" si="8"/>
        <v>109.09090909090908</v>
      </c>
      <c r="U11" s="152">
        <f t="shared" si="9"/>
        <v>6</v>
      </c>
      <c r="V11" s="149">
        <v>743</v>
      </c>
      <c r="W11" s="149">
        <v>992</v>
      </c>
      <c r="X11" s="151">
        <f t="shared" si="10"/>
        <v>133.5127860026918</v>
      </c>
      <c r="Y11" s="152">
        <f t="shared" si="11"/>
        <v>249</v>
      </c>
      <c r="Z11" s="149">
        <v>454</v>
      </c>
      <c r="AA11" s="149">
        <v>415</v>
      </c>
      <c r="AB11" s="151">
        <f t="shared" si="12"/>
        <v>91.40969162995594</v>
      </c>
      <c r="AC11" s="152">
        <f t="shared" si="13"/>
        <v>-39</v>
      </c>
      <c r="AD11" s="149">
        <v>144</v>
      </c>
      <c r="AE11" s="150">
        <v>326</v>
      </c>
      <c r="AF11" s="151">
        <f t="shared" si="14"/>
        <v>226.38888888888889</v>
      </c>
      <c r="AG11" s="152">
        <f t="shared" si="15"/>
        <v>182</v>
      </c>
      <c r="AH11" s="149">
        <v>82</v>
      </c>
      <c r="AI11" s="149">
        <v>60</v>
      </c>
      <c r="AJ11" s="154">
        <f t="shared" si="16"/>
        <v>73.17073170731707</v>
      </c>
      <c r="AK11" s="152">
        <f t="shared" si="17"/>
        <v>-22</v>
      </c>
      <c r="AL11" s="156">
        <v>42</v>
      </c>
      <c r="AM11" s="156">
        <v>56</v>
      </c>
      <c r="AN11" s="157">
        <f t="shared" si="26"/>
        <v>133.3</v>
      </c>
      <c r="AO11" s="158">
        <f t="shared" si="18"/>
        <v>14</v>
      </c>
      <c r="AP11" s="159">
        <v>165</v>
      </c>
      <c r="AQ11" s="149">
        <v>172</v>
      </c>
      <c r="AR11" s="154">
        <f t="shared" si="19"/>
        <v>104.2</v>
      </c>
      <c r="AS11" s="152">
        <f t="shared" si="20"/>
        <v>7</v>
      </c>
      <c r="AT11" s="149">
        <v>330</v>
      </c>
      <c r="AU11" s="149">
        <v>310</v>
      </c>
      <c r="AV11" s="154">
        <f t="shared" si="21"/>
        <v>93.93939393939394</v>
      </c>
      <c r="AW11" s="152">
        <f t="shared" si="22"/>
        <v>-20</v>
      </c>
      <c r="AX11" s="149">
        <v>307</v>
      </c>
      <c r="AY11" s="149">
        <v>291</v>
      </c>
      <c r="AZ11" s="154">
        <f t="shared" si="23"/>
        <v>94.78827361563518</v>
      </c>
      <c r="BA11" s="152">
        <f t="shared" si="24"/>
        <v>-16</v>
      </c>
      <c r="BB11" s="160">
        <v>1438.5714285714287</v>
      </c>
      <c r="BC11" s="149">
        <v>2051.4588859416444</v>
      </c>
      <c r="BD11" s="152">
        <f t="shared" si="25"/>
        <v>612.8874573702158</v>
      </c>
      <c r="BE11" s="147">
        <v>1405.3763440860214</v>
      </c>
      <c r="BF11" s="26">
        <v>1995.6923076923076</v>
      </c>
      <c r="BG11" s="174">
        <f t="shared" si="27"/>
        <v>590.3159636062862</v>
      </c>
      <c r="BH11" s="149">
        <v>58</v>
      </c>
      <c r="BI11" s="149">
        <v>40</v>
      </c>
      <c r="BJ11" s="149">
        <v>46</v>
      </c>
      <c r="BK11" s="154">
        <v>115</v>
      </c>
      <c r="BL11" s="152">
        <v>6</v>
      </c>
      <c r="BM11" s="26" t="s">
        <v>7</v>
      </c>
    </row>
    <row r="12" spans="1:65" ht="20.25" customHeight="1">
      <c r="A12" s="143" t="s">
        <v>83</v>
      </c>
      <c r="B12" s="26">
        <v>495</v>
      </c>
      <c r="C12" s="144">
        <v>278</v>
      </c>
      <c r="D12" s="23">
        <f t="shared" si="0"/>
        <v>56.16161616161616</v>
      </c>
      <c r="E12" s="22">
        <f t="shared" si="1"/>
        <v>-217</v>
      </c>
      <c r="F12" s="26">
        <v>214</v>
      </c>
      <c r="G12" s="26">
        <v>109</v>
      </c>
      <c r="H12" s="23">
        <f t="shared" si="2"/>
        <v>50.93457943925234</v>
      </c>
      <c r="I12" s="22">
        <f t="shared" si="3"/>
        <v>-105</v>
      </c>
      <c r="J12" s="26">
        <v>95</v>
      </c>
      <c r="K12" s="26">
        <v>150</v>
      </c>
      <c r="L12" s="23">
        <f t="shared" si="4"/>
        <v>157.89473684210526</v>
      </c>
      <c r="M12" s="22">
        <f t="shared" si="5"/>
        <v>55</v>
      </c>
      <c r="N12" s="27">
        <v>56</v>
      </c>
      <c r="O12" s="26">
        <v>108</v>
      </c>
      <c r="P12" s="24">
        <f t="shared" si="6"/>
        <v>192.85714285714286</v>
      </c>
      <c r="Q12" s="25">
        <f t="shared" si="7"/>
        <v>52</v>
      </c>
      <c r="R12" s="26">
        <v>7</v>
      </c>
      <c r="S12" s="27">
        <v>5</v>
      </c>
      <c r="T12" s="24">
        <f t="shared" si="8"/>
        <v>71.42857142857143</v>
      </c>
      <c r="U12" s="22">
        <f t="shared" si="9"/>
        <v>-2</v>
      </c>
      <c r="V12" s="26">
        <v>932</v>
      </c>
      <c r="W12" s="26">
        <v>1014</v>
      </c>
      <c r="X12" s="23">
        <f t="shared" si="10"/>
        <v>108.79828326180257</v>
      </c>
      <c r="Y12" s="22">
        <f t="shared" si="11"/>
        <v>82</v>
      </c>
      <c r="Z12" s="26">
        <v>488</v>
      </c>
      <c r="AA12" s="26">
        <v>276</v>
      </c>
      <c r="AB12" s="23">
        <f t="shared" si="12"/>
        <v>56.557377049180324</v>
      </c>
      <c r="AC12" s="22">
        <f t="shared" si="13"/>
        <v>-212</v>
      </c>
      <c r="AD12" s="26">
        <v>195</v>
      </c>
      <c r="AE12" s="144">
        <v>411</v>
      </c>
      <c r="AF12" s="23">
        <f t="shared" si="14"/>
        <v>210.76923076923077</v>
      </c>
      <c r="AG12" s="22">
        <f t="shared" si="15"/>
        <v>216</v>
      </c>
      <c r="AH12" s="26">
        <v>22</v>
      </c>
      <c r="AI12" s="26">
        <v>40</v>
      </c>
      <c r="AJ12" s="24">
        <f t="shared" si="16"/>
        <v>181.8181818181818</v>
      </c>
      <c r="AK12" s="22">
        <f t="shared" si="17"/>
        <v>18</v>
      </c>
      <c r="AL12" s="28">
        <v>73</v>
      </c>
      <c r="AM12" s="28">
        <v>68</v>
      </c>
      <c r="AN12" s="145">
        <f t="shared" si="26"/>
        <v>93.2</v>
      </c>
      <c r="AO12" s="146">
        <f t="shared" si="18"/>
        <v>-5</v>
      </c>
      <c r="AP12" s="29">
        <v>110</v>
      </c>
      <c r="AQ12" s="26">
        <v>154</v>
      </c>
      <c r="AR12" s="24">
        <f t="shared" si="19"/>
        <v>140</v>
      </c>
      <c r="AS12" s="22">
        <f t="shared" si="20"/>
        <v>44</v>
      </c>
      <c r="AT12" s="26">
        <v>388</v>
      </c>
      <c r="AU12" s="26">
        <v>200</v>
      </c>
      <c r="AV12" s="24">
        <f t="shared" si="21"/>
        <v>51.546391752577314</v>
      </c>
      <c r="AW12" s="22">
        <f t="shared" si="22"/>
        <v>-188</v>
      </c>
      <c r="AX12" s="26">
        <v>348</v>
      </c>
      <c r="AY12" s="26">
        <v>179</v>
      </c>
      <c r="AZ12" s="24">
        <f t="shared" si="23"/>
        <v>51.43678160919541</v>
      </c>
      <c r="BA12" s="22">
        <f t="shared" si="24"/>
        <v>-169</v>
      </c>
      <c r="BB12" s="147">
        <v>1627.8985507246377</v>
      </c>
      <c r="BC12" s="26">
        <v>1961.0389610389611</v>
      </c>
      <c r="BD12" s="22">
        <f t="shared" si="25"/>
        <v>333.1404103143234</v>
      </c>
      <c r="BE12" s="147">
        <v>1600.314465408805</v>
      </c>
      <c r="BF12" s="26">
        <v>1818.2291666666667</v>
      </c>
      <c r="BG12" s="174">
        <f t="shared" si="27"/>
        <v>217.91470125786168</v>
      </c>
      <c r="BH12" s="26">
        <v>12</v>
      </c>
      <c r="BI12" s="26">
        <v>21</v>
      </c>
      <c r="BJ12" s="26">
        <v>10</v>
      </c>
      <c r="BK12" s="24">
        <v>47.6</v>
      </c>
      <c r="BL12" s="22">
        <v>-11</v>
      </c>
      <c r="BM12" s="26" t="s">
        <v>7</v>
      </c>
    </row>
    <row r="13" spans="1:65" ht="20.25" customHeight="1">
      <c r="A13" s="143" t="s">
        <v>84</v>
      </c>
      <c r="B13" s="26">
        <v>1034</v>
      </c>
      <c r="C13" s="144">
        <v>791</v>
      </c>
      <c r="D13" s="23">
        <f t="shared" si="0"/>
        <v>76.4990328820116</v>
      </c>
      <c r="E13" s="22">
        <f t="shared" si="1"/>
        <v>-243</v>
      </c>
      <c r="F13" s="26">
        <v>390</v>
      </c>
      <c r="G13" s="26">
        <v>296</v>
      </c>
      <c r="H13" s="23">
        <f t="shared" si="2"/>
        <v>75.8974358974359</v>
      </c>
      <c r="I13" s="22">
        <f t="shared" si="3"/>
        <v>-94</v>
      </c>
      <c r="J13" s="26">
        <v>519</v>
      </c>
      <c r="K13" s="26">
        <v>381</v>
      </c>
      <c r="L13" s="23">
        <f t="shared" si="4"/>
        <v>73.41040462427746</v>
      </c>
      <c r="M13" s="22">
        <f t="shared" si="5"/>
        <v>-138</v>
      </c>
      <c r="N13" s="27">
        <v>399</v>
      </c>
      <c r="O13" s="26">
        <v>230</v>
      </c>
      <c r="P13" s="24">
        <f t="shared" si="6"/>
        <v>57.64411027568922</v>
      </c>
      <c r="Q13" s="25">
        <f t="shared" si="7"/>
        <v>-169</v>
      </c>
      <c r="R13" s="26">
        <v>39</v>
      </c>
      <c r="S13" s="27">
        <v>112</v>
      </c>
      <c r="T13" s="24">
        <f t="shared" si="8"/>
        <v>287.1794871794872</v>
      </c>
      <c r="U13" s="22">
        <f t="shared" si="9"/>
        <v>73</v>
      </c>
      <c r="V13" s="26">
        <v>1770</v>
      </c>
      <c r="W13" s="26">
        <v>1475</v>
      </c>
      <c r="X13" s="23">
        <f t="shared" si="10"/>
        <v>83.33333333333334</v>
      </c>
      <c r="Y13" s="22">
        <f t="shared" si="11"/>
        <v>-295</v>
      </c>
      <c r="Z13" s="26">
        <v>1006</v>
      </c>
      <c r="AA13" s="26">
        <v>764</v>
      </c>
      <c r="AB13" s="23">
        <f t="shared" si="12"/>
        <v>75.94433399602386</v>
      </c>
      <c r="AC13" s="22">
        <f t="shared" si="13"/>
        <v>-242</v>
      </c>
      <c r="AD13" s="26">
        <v>255</v>
      </c>
      <c r="AE13" s="144">
        <v>224</v>
      </c>
      <c r="AF13" s="23">
        <f t="shared" si="14"/>
        <v>87.84313725490196</v>
      </c>
      <c r="AG13" s="22">
        <f t="shared" si="15"/>
        <v>-31</v>
      </c>
      <c r="AH13" s="26">
        <v>120</v>
      </c>
      <c r="AI13" s="26">
        <v>120</v>
      </c>
      <c r="AJ13" s="24">
        <f t="shared" si="16"/>
        <v>100</v>
      </c>
      <c r="AK13" s="22">
        <f t="shared" si="17"/>
        <v>0</v>
      </c>
      <c r="AL13" s="28">
        <v>193</v>
      </c>
      <c r="AM13" s="28">
        <v>156</v>
      </c>
      <c r="AN13" s="145">
        <f t="shared" si="26"/>
        <v>80.8</v>
      </c>
      <c r="AO13" s="146">
        <f t="shared" si="18"/>
        <v>-37</v>
      </c>
      <c r="AP13" s="29">
        <v>535</v>
      </c>
      <c r="AQ13" s="26">
        <v>473</v>
      </c>
      <c r="AR13" s="24">
        <f t="shared" si="19"/>
        <v>88.4</v>
      </c>
      <c r="AS13" s="22">
        <f t="shared" si="20"/>
        <v>-62</v>
      </c>
      <c r="AT13" s="26">
        <v>776</v>
      </c>
      <c r="AU13" s="26">
        <v>451</v>
      </c>
      <c r="AV13" s="24">
        <f t="shared" si="21"/>
        <v>58.11855670103093</v>
      </c>
      <c r="AW13" s="22">
        <f t="shared" si="22"/>
        <v>-325</v>
      </c>
      <c r="AX13" s="26">
        <v>620</v>
      </c>
      <c r="AY13" s="26">
        <v>363</v>
      </c>
      <c r="AZ13" s="24">
        <f t="shared" si="23"/>
        <v>58.54838709677419</v>
      </c>
      <c r="BA13" s="22">
        <f t="shared" si="24"/>
        <v>-257</v>
      </c>
      <c r="BB13" s="147">
        <v>1501.797385620915</v>
      </c>
      <c r="BC13" s="26">
        <v>1592.4812030075188</v>
      </c>
      <c r="BD13" s="22">
        <f t="shared" si="25"/>
        <v>90.68381738660378</v>
      </c>
      <c r="BE13" s="147">
        <v>1648.109965635739</v>
      </c>
      <c r="BF13" s="26">
        <v>1959.065934065934</v>
      </c>
      <c r="BG13" s="174">
        <f t="shared" si="27"/>
        <v>310.95596843019507</v>
      </c>
      <c r="BH13" s="26">
        <v>22</v>
      </c>
      <c r="BI13" s="26">
        <v>31</v>
      </c>
      <c r="BJ13" s="26">
        <v>84</v>
      </c>
      <c r="BK13" s="24">
        <v>271</v>
      </c>
      <c r="BL13" s="22">
        <v>53</v>
      </c>
      <c r="BM13" s="26" t="s">
        <v>7</v>
      </c>
    </row>
    <row r="14" spans="1:65" s="17" customFormat="1" ht="20.25" customHeight="1">
      <c r="A14" s="143" t="s">
        <v>85</v>
      </c>
      <c r="B14" s="26">
        <v>380</v>
      </c>
      <c r="C14" s="144">
        <v>251</v>
      </c>
      <c r="D14" s="23">
        <f t="shared" si="0"/>
        <v>66.05263157894737</v>
      </c>
      <c r="E14" s="22">
        <f t="shared" si="1"/>
        <v>-129</v>
      </c>
      <c r="F14" s="26">
        <v>160</v>
      </c>
      <c r="G14" s="26">
        <v>82</v>
      </c>
      <c r="H14" s="23">
        <f t="shared" si="2"/>
        <v>51.24999999999999</v>
      </c>
      <c r="I14" s="22">
        <f t="shared" si="3"/>
        <v>-78</v>
      </c>
      <c r="J14" s="26">
        <v>120</v>
      </c>
      <c r="K14" s="26">
        <v>71</v>
      </c>
      <c r="L14" s="23">
        <f t="shared" si="4"/>
        <v>59.166666666666664</v>
      </c>
      <c r="M14" s="22">
        <f t="shared" si="5"/>
        <v>-49</v>
      </c>
      <c r="N14" s="27">
        <v>55</v>
      </c>
      <c r="O14" s="26">
        <v>37</v>
      </c>
      <c r="P14" s="24">
        <f t="shared" si="6"/>
        <v>67.27272727272727</v>
      </c>
      <c r="Q14" s="25">
        <f t="shared" si="7"/>
        <v>-18</v>
      </c>
      <c r="R14" s="26">
        <v>71</v>
      </c>
      <c r="S14" s="27">
        <v>43</v>
      </c>
      <c r="T14" s="24">
        <f t="shared" si="8"/>
        <v>60.56338028169014</v>
      </c>
      <c r="U14" s="22">
        <f t="shared" si="9"/>
        <v>-28</v>
      </c>
      <c r="V14" s="26">
        <v>531</v>
      </c>
      <c r="W14" s="26">
        <v>762</v>
      </c>
      <c r="X14" s="23">
        <f t="shared" si="10"/>
        <v>143.50282485875707</v>
      </c>
      <c r="Y14" s="22">
        <f t="shared" si="11"/>
        <v>231</v>
      </c>
      <c r="Z14" s="26">
        <v>363</v>
      </c>
      <c r="AA14" s="26">
        <v>230</v>
      </c>
      <c r="AB14" s="23">
        <f t="shared" si="12"/>
        <v>63.36088154269972</v>
      </c>
      <c r="AC14" s="22">
        <f t="shared" si="13"/>
        <v>-133</v>
      </c>
      <c r="AD14" s="26">
        <v>40</v>
      </c>
      <c r="AE14" s="144">
        <v>146</v>
      </c>
      <c r="AF14" s="23">
        <f t="shared" si="14"/>
        <v>365</v>
      </c>
      <c r="AG14" s="22">
        <f t="shared" si="15"/>
        <v>106</v>
      </c>
      <c r="AH14" s="26">
        <v>90</v>
      </c>
      <c r="AI14" s="26">
        <v>60</v>
      </c>
      <c r="AJ14" s="24">
        <f t="shared" si="16"/>
        <v>66.66666666666666</v>
      </c>
      <c r="AK14" s="22">
        <f t="shared" si="17"/>
        <v>-30</v>
      </c>
      <c r="AL14" s="28">
        <v>50</v>
      </c>
      <c r="AM14" s="28">
        <v>58</v>
      </c>
      <c r="AN14" s="145">
        <f t="shared" si="26"/>
        <v>116</v>
      </c>
      <c r="AO14" s="146">
        <f t="shared" si="18"/>
        <v>8</v>
      </c>
      <c r="AP14" s="29">
        <v>130</v>
      </c>
      <c r="AQ14" s="26">
        <v>143</v>
      </c>
      <c r="AR14" s="24">
        <f t="shared" si="19"/>
        <v>110</v>
      </c>
      <c r="AS14" s="22">
        <f t="shared" si="20"/>
        <v>13</v>
      </c>
      <c r="AT14" s="26">
        <v>275</v>
      </c>
      <c r="AU14" s="26">
        <v>169</v>
      </c>
      <c r="AV14" s="24">
        <f t="shared" si="21"/>
        <v>61.45454545454545</v>
      </c>
      <c r="AW14" s="22">
        <f t="shared" si="22"/>
        <v>-106</v>
      </c>
      <c r="AX14" s="26">
        <v>261</v>
      </c>
      <c r="AY14" s="26">
        <v>147</v>
      </c>
      <c r="AZ14" s="24">
        <f t="shared" si="23"/>
        <v>56.32183908045977</v>
      </c>
      <c r="BA14" s="22">
        <f t="shared" si="24"/>
        <v>-114</v>
      </c>
      <c r="BB14" s="147">
        <v>2243.75</v>
      </c>
      <c r="BC14" s="26">
        <v>2659.731543624161</v>
      </c>
      <c r="BD14" s="22">
        <f t="shared" si="25"/>
        <v>415.9815436241611</v>
      </c>
      <c r="BE14" s="147">
        <v>2295.593220338983</v>
      </c>
      <c r="BF14" s="26">
        <v>2467.5324675324673</v>
      </c>
      <c r="BG14" s="174">
        <f t="shared" si="27"/>
        <v>171.93924719348433</v>
      </c>
      <c r="BH14" s="26">
        <v>15</v>
      </c>
      <c r="BI14" s="26">
        <v>24</v>
      </c>
      <c r="BJ14" s="26">
        <v>76</v>
      </c>
      <c r="BK14" s="24">
        <v>316.7</v>
      </c>
      <c r="BL14" s="22">
        <v>52</v>
      </c>
      <c r="BM14" s="26" t="s">
        <v>7</v>
      </c>
    </row>
    <row r="15" spans="1:65" s="17" customFormat="1" ht="20.25" customHeight="1">
      <c r="A15" s="143" t="s">
        <v>86</v>
      </c>
      <c r="B15" s="26">
        <v>318</v>
      </c>
      <c r="C15" s="144">
        <v>230</v>
      </c>
      <c r="D15" s="23">
        <f t="shared" si="0"/>
        <v>72.32704402515722</v>
      </c>
      <c r="E15" s="22">
        <f t="shared" si="1"/>
        <v>-88</v>
      </c>
      <c r="F15" s="26">
        <v>116</v>
      </c>
      <c r="G15" s="26">
        <v>90</v>
      </c>
      <c r="H15" s="23">
        <f t="shared" si="2"/>
        <v>77.58620689655173</v>
      </c>
      <c r="I15" s="22">
        <f t="shared" si="3"/>
        <v>-26</v>
      </c>
      <c r="J15" s="26">
        <v>321</v>
      </c>
      <c r="K15" s="26">
        <v>348</v>
      </c>
      <c r="L15" s="23">
        <f t="shared" si="4"/>
        <v>108.41121495327101</v>
      </c>
      <c r="M15" s="22">
        <f t="shared" si="5"/>
        <v>27</v>
      </c>
      <c r="N15" s="27">
        <v>262</v>
      </c>
      <c r="O15" s="26">
        <v>297</v>
      </c>
      <c r="P15" s="24">
        <f t="shared" si="6"/>
        <v>113.3587786259542</v>
      </c>
      <c r="Q15" s="25">
        <f t="shared" si="7"/>
        <v>35</v>
      </c>
      <c r="R15" s="26">
        <v>41</v>
      </c>
      <c r="S15" s="27">
        <v>13</v>
      </c>
      <c r="T15" s="24">
        <f t="shared" si="8"/>
        <v>31.70731707317073</v>
      </c>
      <c r="U15" s="22">
        <f t="shared" si="9"/>
        <v>-28</v>
      </c>
      <c r="V15" s="26">
        <v>947</v>
      </c>
      <c r="W15" s="26">
        <v>1282</v>
      </c>
      <c r="X15" s="23">
        <f t="shared" si="10"/>
        <v>135.37486800422386</v>
      </c>
      <c r="Y15" s="22">
        <f t="shared" si="11"/>
        <v>335</v>
      </c>
      <c r="Z15" s="26">
        <v>298</v>
      </c>
      <c r="AA15" s="26">
        <v>215</v>
      </c>
      <c r="AB15" s="23">
        <f t="shared" si="12"/>
        <v>72.14765100671141</v>
      </c>
      <c r="AC15" s="22">
        <f t="shared" si="13"/>
        <v>-83</v>
      </c>
      <c r="AD15" s="26">
        <v>290</v>
      </c>
      <c r="AE15" s="144">
        <v>562</v>
      </c>
      <c r="AF15" s="23">
        <f t="shared" si="14"/>
        <v>193.79310344827587</v>
      </c>
      <c r="AG15" s="22">
        <f t="shared" si="15"/>
        <v>272</v>
      </c>
      <c r="AH15" s="26">
        <v>28</v>
      </c>
      <c r="AI15" s="26">
        <v>24</v>
      </c>
      <c r="AJ15" s="24">
        <f t="shared" si="16"/>
        <v>85.71428571428571</v>
      </c>
      <c r="AK15" s="22">
        <f t="shared" si="17"/>
        <v>-4</v>
      </c>
      <c r="AL15" s="28">
        <v>162</v>
      </c>
      <c r="AM15" s="28">
        <v>188</v>
      </c>
      <c r="AN15" s="145">
        <f t="shared" si="26"/>
        <v>116</v>
      </c>
      <c r="AO15" s="146">
        <f t="shared" si="18"/>
        <v>26</v>
      </c>
      <c r="AP15" s="29">
        <v>595</v>
      </c>
      <c r="AQ15" s="26">
        <v>640</v>
      </c>
      <c r="AR15" s="24">
        <f t="shared" si="19"/>
        <v>107.6</v>
      </c>
      <c r="AS15" s="22">
        <f t="shared" si="20"/>
        <v>45</v>
      </c>
      <c r="AT15" s="26">
        <v>211</v>
      </c>
      <c r="AU15" s="26">
        <v>145</v>
      </c>
      <c r="AV15" s="24">
        <f t="shared" si="21"/>
        <v>68.72037914691943</v>
      </c>
      <c r="AW15" s="22">
        <f t="shared" si="22"/>
        <v>-66</v>
      </c>
      <c r="AX15" s="26">
        <v>173</v>
      </c>
      <c r="AY15" s="26">
        <v>110</v>
      </c>
      <c r="AZ15" s="24">
        <f t="shared" si="23"/>
        <v>63.58381502890174</v>
      </c>
      <c r="BA15" s="22">
        <f t="shared" si="24"/>
        <v>-63</v>
      </c>
      <c r="BB15" s="147">
        <v>2484.507042253521</v>
      </c>
      <c r="BC15" s="26">
        <v>2392.5233644859813</v>
      </c>
      <c r="BD15" s="22">
        <f t="shared" si="25"/>
        <v>-91.98367776753958</v>
      </c>
      <c r="BE15" s="147">
        <v>2617.0454545454545</v>
      </c>
      <c r="BF15" s="26">
        <v>2612.3809523809523</v>
      </c>
      <c r="BG15" s="174">
        <f t="shared" si="27"/>
        <v>-4.66450216450221</v>
      </c>
      <c r="BH15" s="26">
        <v>89</v>
      </c>
      <c r="BI15" s="26">
        <v>158</v>
      </c>
      <c r="BJ15" s="26">
        <v>256</v>
      </c>
      <c r="BK15" s="24">
        <v>162</v>
      </c>
      <c r="BL15" s="22">
        <v>98</v>
      </c>
      <c r="BM15" s="26" t="s">
        <v>7</v>
      </c>
    </row>
    <row r="16" spans="1:65" s="17" customFormat="1" ht="20.25" customHeight="1">
      <c r="A16" s="143" t="s">
        <v>87</v>
      </c>
      <c r="B16" s="26">
        <v>343</v>
      </c>
      <c r="C16" s="144">
        <v>294</v>
      </c>
      <c r="D16" s="23">
        <f t="shared" si="0"/>
        <v>85.71428571428571</v>
      </c>
      <c r="E16" s="22">
        <f t="shared" si="1"/>
        <v>-49</v>
      </c>
      <c r="F16" s="26">
        <v>143</v>
      </c>
      <c r="G16" s="26">
        <v>114</v>
      </c>
      <c r="H16" s="23">
        <f t="shared" si="2"/>
        <v>79.72027972027972</v>
      </c>
      <c r="I16" s="22">
        <f t="shared" si="3"/>
        <v>-29</v>
      </c>
      <c r="J16" s="26">
        <v>64</v>
      </c>
      <c r="K16" s="26">
        <v>169</v>
      </c>
      <c r="L16" s="23">
        <f t="shared" si="4"/>
        <v>264.0625</v>
      </c>
      <c r="M16" s="22">
        <f t="shared" si="5"/>
        <v>105</v>
      </c>
      <c r="N16" s="27">
        <v>39</v>
      </c>
      <c r="O16" s="26">
        <v>109</v>
      </c>
      <c r="P16" s="24">
        <f t="shared" si="6"/>
        <v>279.48717948717945</v>
      </c>
      <c r="Q16" s="25">
        <f t="shared" si="7"/>
        <v>70</v>
      </c>
      <c r="R16" s="26">
        <v>3</v>
      </c>
      <c r="S16" s="27">
        <v>8</v>
      </c>
      <c r="T16" s="24">
        <f t="shared" si="8"/>
        <v>266.66666666666663</v>
      </c>
      <c r="U16" s="22">
        <f t="shared" si="9"/>
        <v>5</v>
      </c>
      <c r="V16" s="26">
        <v>521</v>
      </c>
      <c r="W16" s="26">
        <v>568</v>
      </c>
      <c r="X16" s="23">
        <f t="shared" si="10"/>
        <v>109.021113243762</v>
      </c>
      <c r="Y16" s="22">
        <f t="shared" si="11"/>
        <v>47</v>
      </c>
      <c r="Z16" s="26">
        <v>336</v>
      </c>
      <c r="AA16" s="26">
        <v>289</v>
      </c>
      <c r="AB16" s="23">
        <f t="shared" si="12"/>
        <v>86.01190476190477</v>
      </c>
      <c r="AC16" s="22">
        <f t="shared" si="13"/>
        <v>-47</v>
      </c>
      <c r="AD16" s="26">
        <v>80</v>
      </c>
      <c r="AE16" s="144">
        <v>143</v>
      </c>
      <c r="AF16" s="23">
        <f t="shared" si="14"/>
        <v>178.75</v>
      </c>
      <c r="AG16" s="22">
        <f t="shared" si="15"/>
        <v>63</v>
      </c>
      <c r="AH16" s="26">
        <v>9</v>
      </c>
      <c r="AI16" s="26">
        <v>7</v>
      </c>
      <c r="AJ16" s="24">
        <f t="shared" si="16"/>
        <v>77.77777777777779</v>
      </c>
      <c r="AK16" s="22">
        <f t="shared" si="17"/>
        <v>-2</v>
      </c>
      <c r="AL16" s="28">
        <v>39</v>
      </c>
      <c r="AM16" s="28">
        <v>49</v>
      </c>
      <c r="AN16" s="145">
        <f t="shared" si="26"/>
        <v>125.6</v>
      </c>
      <c r="AO16" s="146">
        <f t="shared" si="18"/>
        <v>10</v>
      </c>
      <c r="AP16" s="29">
        <v>77</v>
      </c>
      <c r="AQ16" s="26">
        <v>188</v>
      </c>
      <c r="AR16" s="24">
        <f t="shared" si="19"/>
        <v>244.2</v>
      </c>
      <c r="AS16" s="22">
        <f t="shared" si="20"/>
        <v>111</v>
      </c>
      <c r="AT16" s="26">
        <v>254</v>
      </c>
      <c r="AU16" s="26">
        <v>171</v>
      </c>
      <c r="AV16" s="24">
        <f t="shared" si="21"/>
        <v>67.32283464566929</v>
      </c>
      <c r="AW16" s="22">
        <f t="shared" si="22"/>
        <v>-83</v>
      </c>
      <c r="AX16" s="26">
        <v>233</v>
      </c>
      <c r="AY16" s="26">
        <v>160</v>
      </c>
      <c r="AZ16" s="24">
        <f t="shared" si="23"/>
        <v>68.6695278969957</v>
      </c>
      <c r="BA16" s="22">
        <f t="shared" si="24"/>
        <v>-73</v>
      </c>
      <c r="BB16" s="147">
        <v>1642.5339366515836</v>
      </c>
      <c r="BC16" s="26">
        <v>1982.394366197183</v>
      </c>
      <c r="BD16" s="22">
        <f t="shared" si="25"/>
        <v>339.86042954559935</v>
      </c>
      <c r="BE16" s="147">
        <v>1568.8073394495414</v>
      </c>
      <c r="BF16" s="26">
        <v>2265.6441717791413</v>
      </c>
      <c r="BG16" s="174">
        <f t="shared" si="27"/>
        <v>696.8368323295999</v>
      </c>
      <c r="BH16" s="26">
        <v>6</v>
      </c>
      <c r="BI16" s="26">
        <v>12</v>
      </c>
      <c r="BJ16" s="26">
        <v>11</v>
      </c>
      <c r="BK16" s="24">
        <v>91.7</v>
      </c>
      <c r="BL16" s="22">
        <v>-1</v>
      </c>
      <c r="BM16" s="26" t="s">
        <v>7</v>
      </c>
    </row>
    <row r="17" spans="1:65" s="17" customFormat="1" ht="20.25" customHeight="1">
      <c r="A17" s="143" t="s">
        <v>70</v>
      </c>
      <c r="B17" s="26">
        <v>726</v>
      </c>
      <c r="C17" s="144">
        <v>523</v>
      </c>
      <c r="D17" s="23">
        <f t="shared" si="0"/>
        <v>72.03856749311295</v>
      </c>
      <c r="E17" s="22">
        <f t="shared" si="1"/>
        <v>-203</v>
      </c>
      <c r="F17" s="26">
        <v>236</v>
      </c>
      <c r="G17" s="26">
        <v>173</v>
      </c>
      <c r="H17" s="23">
        <f t="shared" si="2"/>
        <v>73.30508474576271</v>
      </c>
      <c r="I17" s="22">
        <f t="shared" si="3"/>
        <v>-63</v>
      </c>
      <c r="J17" s="26">
        <v>90</v>
      </c>
      <c r="K17" s="26">
        <v>98</v>
      </c>
      <c r="L17" s="23">
        <f t="shared" si="4"/>
        <v>108.88888888888889</v>
      </c>
      <c r="M17" s="22">
        <f t="shared" si="5"/>
        <v>8</v>
      </c>
      <c r="N17" s="27">
        <v>45</v>
      </c>
      <c r="O17" s="26">
        <v>26</v>
      </c>
      <c r="P17" s="24">
        <f t="shared" si="6"/>
        <v>57.77777777777777</v>
      </c>
      <c r="Q17" s="25">
        <f t="shared" si="7"/>
        <v>-19</v>
      </c>
      <c r="R17" s="26">
        <v>29</v>
      </c>
      <c r="S17" s="27">
        <v>33</v>
      </c>
      <c r="T17" s="24">
        <f t="shared" si="8"/>
        <v>113.79310344827587</v>
      </c>
      <c r="U17" s="22">
        <f t="shared" si="9"/>
        <v>4</v>
      </c>
      <c r="V17" s="26">
        <v>940</v>
      </c>
      <c r="W17" s="26">
        <v>1056</v>
      </c>
      <c r="X17" s="23">
        <f t="shared" si="10"/>
        <v>112.3404255319149</v>
      </c>
      <c r="Y17" s="22">
        <f t="shared" si="11"/>
        <v>116</v>
      </c>
      <c r="Z17" s="26">
        <v>709</v>
      </c>
      <c r="AA17" s="26">
        <v>507</v>
      </c>
      <c r="AB17" s="23">
        <f t="shared" si="12"/>
        <v>71.50916784203103</v>
      </c>
      <c r="AC17" s="22">
        <f t="shared" si="13"/>
        <v>-202</v>
      </c>
      <c r="AD17" s="26">
        <v>180</v>
      </c>
      <c r="AE17" s="144">
        <v>364</v>
      </c>
      <c r="AF17" s="23">
        <f t="shared" si="14"/>
        <v>202.22222222222223</v>
      </c>
      <c r="AG17" s="22">
        <f t="shared" si="15"/>
        <v>184</v>
      </c>
      <c r="AH17" s="26">
        <v>10</v>
      </c>
      <c r="AI17" s="26">
        <v>33</v>
      </c>
      <c r="AJ17" s="24">
        <f t="shared" si="16"/>
        <v>330</v>
      </c>
      <c r="AK17" s="22">
        <f t="shared" si="17"/>
        <v>23</v>
      </c>
      <c r="AL17" s="28">
        <v>66</v>
      </c>
      <c r="AM17" s="28">
        <v>80</v>
      </c>
      <c r="AN17" s="145">
        <f t="shared" si="26"/>
        <v>121.2</v>
      </c>
      <c r="AO17" s="146">
        <f t="shared" si="18"/>
        <v>14</v>
      </c>
      <c r="AP17" s="29">
        <v>130</v>
      </c>
      <c r="AQ17" s="26">
        <v>152</v>
      </c>
      <c r="AR17" s="24">
        <f t="shared" si="19"/>
        <v>116.9</v>
      </c>
      <c r="AS17" s="22">
        <f t="shared" si="20"/>
        <v>22</v>
      </c>
      <c r="AT17" s="26">
        <v>480</v>
      </c>
      <c r="AU17" s="26">
        <v>338</v>
      </c>
      <c r="AV17" s="24">
        <f t="shared" si="21"/>
        <v>70.41666666666667</v>
      </c>
      <c r="AW17" s="22">
        <f t="shared" si="22"/>
        <v>-142</v>
      </c>
      <c r="AX17" s="26">
        <v>405</v>
      </c>
      <c r="AY17" s="26">
        <v>296</v>
      </c>
      <c r="AZ17" s="24">
        <f t="shared" si="23"/>
        <v>73.08641975308642</v>
      </c>
      <c r="BA17" s="22">
        <f t="shared" si="24"/>
        <v>-109</v>
      </c>
      <c r="BB17" s="147">
        <v>1379.6511627906978</v>
      </c>
      <c r="BC17" s="26">
        <v>1689.1447368421052</v>
      </c>
      <c r="BD17" s="22">
        <f t="shared" si="25"/>
        <v>309.49357405140745</v>
      </c>
      <c r="BE17" s="147">
        <v>1474.5424292845257</v>
      </c>
      <c r="BF17" s="26">
        <v>1893.6842105263158</v>
      </c>
      <c r="BG17" s="174">
        <f t="shared" si="27"/>
        <v>419.1417812417901</v>
      </c>
      <c r="BH17" s="26">
        <v>11</v>
      </c>
      <c r="BI17" s="26">
        <v>30</v>
      </c>
      <c r="BJ17" s="26">
        <v>42</v>
      </c>
      <c r="BK17" s="24">
        <v>140</v>
      </c>
      <c r="BL17" s="22">
        <v>12</v>
      </c>
      <c r="BM17" s="26" t="s">
        <v>7</v>
      </c>
    </row>
    <row r="18" spans="1:65" s="17" customFormat="1" ht="20.25" customHeight="1">
      <c r="A18" s="143" t="s">
        <v>71</v>
      </c>
      <c r="B18" s="26">
        <v>608</v>
      </c>
      <c r="C18" s="144">
        <v>369</v>
      </c>
      <c r="D18" s="23">
        <f t="shared" si="0"/>
        <v>60.69078947368421</v>
      </c>
      <c r="E18" s="22">
        <f t="shared" si="1"/>
        <v>-239</v>
      </c>
      <c r="F18" s="26">
        <v>266</v>
      </c>
      <c r="G18" s="26">
        <v>139</v>
      </c>
      <c r="H18" s="23">
        <f t="shared" si="2"/>
        <v>52.255639097744364</v>
      </c>
      <c r="I18" s="22">
        <f t="shared" si="3"/>
        <v>-127</v>
      </c>
      <c r="J18" s="26">
        <v>171</v>
      </c>
      <c r="K18" s="26">
        <v>275</v>
      </c>
      <c r="L18" s="23">
        <f t="shared" si="4"/>
        <v>160.8187134502924</v>
      </c>
      <c r="M18" s="22">
        <f t="shared" si="5"/>
        <v>104</v>
      </c>
      <c r="N18" s="27">
        <v>83</v>
      </c>
      <c r="O18" s="26">
        <v>212</v>
      </c>
      <c r="P18" s="24">
        <f t="shared" si="6"/>
        <v>255.42168674698792</v>
      </c>
      <c r="Q18" s="25">
        <f t="shared" si="7"/>
        <v>129</v>
      </c>
      <c r="R18" s="26">
        <v>62</v>
      </c>
      <c r="S18" s="27">
        <v>21</v>
      </c>
      <c r="T18" s="24">
        <f t="shared" si="8"/>
        <v>33.87096774193548</v>
      </c>
      <c r="U18" s="22">
        <f t="shared" si="9"/>
        <v>-41</v>
      </c>
      <c r="V18" s="26">
        <v>1006</v>
      </c>
      <c r="W18" s="26">
        <v>1185</v>
      </c>
      <c r="X18" s="23">
        <f t="shared" si="10"/>
        <v>117.79324055666005</v>
      </c>
      <c r="Y18" s="22">
        <f t="shared" si="11"/>
        <v>179</v>
      </c>
      <c r="Z18" s="26">
        <v>581</v>
      </c>
      <c r="AA18" s="26">
        <v>339</v>
      </c>
      <c r="AB18" s="23">
        <f t="shared" si="12"/>
        <v>58.34767641996558</v>
      </c>
      <c r="AC18" s="22">
        <f t="shared" si="13"/>
        <v>-242</v>
      </c>
      <c r="AD18" s="26">
        <v>252</v>
      </c>
      <c r="AE18" s="144">
        <v>373</v>
      </c>
      <c r="AF18" s="23">
        <f t="shared" si="14"/>
        <v>148.015873015873</v>
      </c>
      <c r="AG18" s="22">
        <f t="shared" si="15"/>
        <v>121</v>
      </c>
      <c r="AH18" s="26">
        <v>68</v>
      </c>
      <c r="AI18" s="26">
        <v>52</v>
      </c>
      <c r="AJ18" s="24">
        <f t="shared" si="16"/>
        <v>76.47058823529412</v>
      </c>
      <c r="AK18" s="22">
        <f t="shared" si="17"/>
        <v>-16</v>
      </c>
      <c r="AL18" s="28">
        <v>99</v>
      </c>
      <c r="AM18" s="28">
        <v>94</v>
      </c>
      <c r="AN18" s="145">
        <f t="shared" si="26"/>
        <v>94.9</v>
      </c>
      <c r="AO18" s="146">
        <f t="shared" si="18"/>
        <v>-5</v>
      </c>
      <c r="AP18" s="29">
        <v>289</v>
      </c>
      <c r="AQ18" s="26">
        <v>356</v>
      </c>
      <c r="AR18" s="24">
        <f t="shared" si="19"/>
        <v>123.2</v>
      </c>
      <c r="AS18" s="22">
        <f t="shared" si="20"/>
        <v>67</v>
      </c>
      <c r="AT18" s="26">
        <v>435</v>
      </c>
      <c r="AU18" s="26">
        <v>245</v>
      </c>
      <c r="AV18" s="24">
        <f t="shared" si="21"/>
        <v>56.32183908045977</v>
      </c>
      <c r="AW18" s="22">
        <f t="shared" si="22"/>
        <v>-190</v>
      </c>
      <c r="AX18" s="26">
        <v>385</v>
      </c>
      <c r="AY18" s="26">
        <v>215</v>
      </c>
      <c r="AZ18" s="24">
        <f t="shared" si="23"/>
        <v>55.84415584415584</v>
      </c>
      <c r="BA18" s="22">
        <f t="shared" si="24"/>
        <v>-170</v>
      </c>
      <c r="BB18" s="147">
        <v>1628.2051282051282</v>
      </c>
      <c r="BC18" s="26">
        <v>1516.8724279835392</v>
      </c>
      <c r="BD18" s="22">
        <f t="shared" si="25"/>
        <v>-111.332700221589</v>
      </c>
      <c r="BE18" s="147">
        <v>1653.5603715170278</v>
      </c>
      <c r="BF18" s="26">
        <v>2019.1616766467066</v>
      </c>
      <c r="BG18" s="174">
        <f t="shared" si="27"/>
        <v>365.60130512967885</v>
      </c>
      <c r="BH18" s="26">
        <v>27</v>
      </c>
      <c r="BI18" s="26">
        <v>111</v>
      </c>
      <c r="BJ18" s="26">
        <v>74</v>
      </c>
      <c r="BK18" s="24">
        <v>66.7</v>
      </c>
      <c r="BL18" s="22">
        <v>-37</v>
      </c>
      <c r="BM18" s="26" t="s">
        <v>7</v>
      </c>
    </row>
    <row r="19" spans="1:65" s="17" customFormat="1" ht="20.25" customHeight="1">
      <c r="A19" s="143" t="s">
        <v>88</v>
      </c>
      <c r="B19" s="26">
        <v>596</v>
      </c>
      <c r="C19" s="144">
        <v>498</v>
      </c>
      <c r="D19" s="23">
        <f t="shared" si="0"/>
        <v>83.55704697986577</v>
      </c>
      <c r="E19" s="22">
        <f t="shared" si="1"/>
        <v>-98</v>
      </c>
      <c r="F19" s="26">
        <v>213</v>
      </c>
      <c r="G19" s="26">
        <v>165</v>
      </c>
      <c r="H19" s="23">
        <f t="shared" si="2"/>
        <v>77.46478873239437</v>
      </c>
      <c r="I19" s="22">
        <f t="shared" si="3"/>
        <v>-48</v>
      </c>
      <c r="J19" s="26">
        <v>160</v>
      </c>
      <c r="K19" s="26">
        <v>116</v>
      </c>
      <c r="L19" s="23">
        <f t="shared" si="4"/>
        <v>72.5</v>
      </c>
      <c r="M19" s="22">
        <f t="shared" si="5"/>
        <v>-44</v>
      </c>
      <c r="N19" s="27">
        <v>86</v>
      </c>
      <c r="O19" s="26">
        <v>64</v>
      </c>
      <c r="P19" s="24">
        <f t="shared" si="6"/>
        <v>74.4186046511628</v>
      </c>
      <c r="Q19" s="25">
        <f t="shared" si="7"/>
        <v>-22</v>
      </c>
      <c r="R19" s="26">
        <v>22</v>
      </c>
      <c r="S19" s="27">
        <v>29</v>
      </c>
      <c r="T19" s="24">
        <f t="shared" si="8"/>
        <v>131.8181818181818</v>
      </c>
      <c r="U19" s="22">
        <f t="shared" si="9"/>
        <v>7</v>
      </c>
      <c r="V19" s="26">
        <v>942</v>
      </c>
      <c r="W19" s="26">
        <v>1429</v>
      </c>
      <c r="X19" s="23">
        <f t="shared" si="10"/>
        <v>151.69851380042462</v>
      </c>
      <c r="Y19" s="22">
        <f t="shared" si="11"/>
        <v>487</v>
      </c>
      <c r="Z19" s="26">
        <v>559</v>
      </c>
      <c r="AA19" s="26">
        <v>479</v>
      </c>
      <c r="AB19" s="23">
        <f t="shared" si="12"/>
        <v>85.68872987477639</v>
      </c>
      <c r="AC19" s="22">
        <f t="shared" si="13"/>
        <v>-80</v>
      </c>
      <c r="AD19" s="26">
        <v>171</v>
      </c>
      <c r="AE19" s="144">
        <v>558</v>
      </c>
      <c r="AF19" s="23">
        <f t="shared" si="14"/>
        <v>326.3157894736842</v>
      </c>
      <c r="AG19" s="22">
        <f t="shared" si="15"/>
        <v>387</v>
      </c>
      <c r="AH19" s="26">
        <v>48</v>
      </c>
      <c r="AI19" s="26">
        <v>58</v>
      </c>
      <c r="AJ19" s="24">
        <f t="shared" si="16"/>
        <v>120.83333333333333</v>
      </c>
      <c r="AK19" s="22">
        <f t="shared" si="17"/>
        <v>10</v>
      </c>
      <c r="AL19" s="28">
        <v>90</v>
      </c>
      <c r="AM19" s="28">
        <v>111</v>
      </c>
      <c r="AN19" s="145">
        <f t="shared" si="26"/>
        <v>123.3</v>
      </c>
      <c r="AO19" s="146">
        <f t="shared" si="18"/>
        <v>21</v>
      </c>
      <c r="AP19" s="29">
        <v>208</v>
      </c>
      <c r="AQ19" s="26">
        <v>212</v>
      </c>
      <c r="AR19" s="24">
        <f t="shared" si="19"/>
        <v>101.9</v>
      </c>
      <c r="AS19" s="22">
        <f t="shared" si="20"/>
        <v>4</v>
      </c>
      <c r="AT19" s="26">
        <v>419</v>
      </c>
      <c r="AU19" s="26">
        <v>328</v>
      </c>
      <c r="AV19" s="24">
        <f t="shared" si="21"/>
        <v>78.28162291169451</v>
      </c>
      <c r="AW19" s="22">
        <f t="shared" si="22"/>
        <v>-91</v>
      </c>
      <c r="AX19" s="26">
        <v>361</v>
      </c>
      <c r="AY19" s="26">
        <v>295</v>
      </c>
      <c r="AZ19" s="24">
        <f t="shared" si="23"/>
        <v>81.7174515235457</v>
      </c>
      <c r="BA19" s="22">
        <f t="shared" si="24"/>
        <v>-66</v>
      </c>
      <c r="BB19" s="147">
        <v>1620.3084832904885</v>
      </c>
      <c r="BC19" s="26">
        <v>1631.2292358803986</v>
      </c>
      <c r="BD19" s="22">
        <f t="shared" si="25"/>
        <v>10.92075258991008</v>
      </c>
      <c r="BE19" s="147">
        <v>1628.3378746594005</v>
      </c>
      <c r="BF19" s="26">
        <v>1767.6258992805756</v>
      </c>
      <c r="BG19" s="174">
        <f t="shared" si="27"/>
        <v>139.28802462117505</v>
      </c>
      <c r="BH19" s="26">
        <v>51</v>
      </c>
      <c r="BI19" s="26">
        <v>36</v>
      </c>
      <c r="BJ19" s="26">
        <v>77</v>
      </c>
      <c r="BK19" s="24">
        <v>213.9</v>
      </c>
      <c r="BL19" s="22">
        <v>41</v>
      </c>
      <c r="BM19" s="26" t="s">
        <v>7</v>
      </c>
    </row>
    <row r="20" spans="1:65" s="30" customFormat="1" ht="20.25" customHeight="1">
      <c r="A20" s="161" t="s">
        <v>89</v>
      </c>
      <c r="B20" s="26">
        <v>516</v>
      </c>
      <c r="C20" s="144">
        <v>354</v>
      </c>
      <c r="D20" s="23">
        <f t="shared" si="0"/>
        <v>68.6046511627907</v>
      </c>
      <c r="E20" s="22">
        <f t="shared" si="1"/>
        <v>-162</v>
      </c>
      <c r="F20" s="26">
        <v>184</v>
      </c>
      <c r="G20" s="26">
        <v>134</v>
      </c>
      <c r="H20" s="23">
        <f t="shared" si="2"/>
        <v>72.82608695652173</v>
      </c>
      <c r="I20" s="22">
        <f t="shared" si="3"/>
        <v>-50</v>
      </c>
      <c r="J20" s="26">
        <v>252</v>
      </c>
      <c r="K20" s="26">
        <v>197</v>
      </c>
      <c r="L20" s="23">
        <f t="shared" si="4"/>
        <v>78.17460317460318</v>
      </c>
      <c r="M20" s="22">
        <f t="shared" si="5"/>
        <v>-55</v>
      </c>
      <c r="N20" s="27">
        <v>156</v>
      </c>
      <c r="O20" s="26">
        <v>138</v>
      </c>
      <c r="P20" s="24">
        <f t="shared" si="6"/>
        <v>88.46153846153845</v>
      </c>
      <c r="Q20" s="25">
        <f t="shared" si="7"/>
        <v>-18</v>
      </c>
      <c r="R20" s="26">
        <v>35</v>
      </c>
      <c r="S20" s="27">
        <v>21</v>
      </c>
      <c r="T20" s="24">
        <f t="shared" si="8"/>
        <v>60</v>
      </c>
      <c r="U20" s="22">
        <f t="shared" si="9"/>
        <v>-14</v>
      </c>
      <c r="V20" s="26">
        <v>985</v>
      </c>
      <c r="W20" s="26">
        <v>975</v>
      </c>
      <c r="X20" s="23">
        <f t="shared" si="10"/>
        <v>98.98477157360406</v>
      </c>
      <c r="Y20" s="22">
        <f t="shared" si="11"/>
        <v>-10</v>
      </c>
      <c r="Z20" s="26">
        <v>498</v>
      </c>
      <c r="AA20" s="26">
        <v>343</v>
      </c>
      <c r="AB20" s="23">
        <f t="shared" si="12"/>
        <v>68.87550200803213</v>
      </c>
      <c r="AC20" s="22">
        <f t="shared" si="13"/>
        <v>-155</v>
      </c>
      <c r="AD20" s="26">
        <v>286</v>
      </c>
      <c r="AE20" s="144">
        <v>303</v>
      </c>
      <c r="AF20" s="23">
        <f t="shared" si="14"/>
        <v>105.94405594405593</v>
      </c>
      <c r="AG20" s="22">
        <f t="shared" si="15"/>
        <v>17</v>
      </c>
      <c r="AH20" s="26">
        <v>142</v>
      </c>
      <c r="AI20" s="26">
        <v>102</v>
      </c>
      <c r="AJ20" s="24">
        <f t="shared" si="16"/>
        <v>71.83098591549296</v>
      </c>
      <c r="AK20" s="22">
        <f t="shared" si="17"/>
        <v>-40</v>
      </c>
      <c r="AL20" s="28">
        <v>103</v>
      </c>
      <c r="AM20" s="28">
        <v>102</v>
      </c>
      <c r="AN20" s="145">
        <f t="shared" si="26"/>
        <v>99</v>
      </c>
      <c r="AO20" s="146">
        <f t="shared" si="18"/>
        <v>-1</v>
      </c>
      <c r="AP20" s="29">
        <v>248</v>
      </c>
      <c r="AQ20" s="26">
        <v>261</v>
      </c>
      <c r="AR20" s="24">
        <f t="shared" si="19"/>
        <v>105.2</v>
      </c>
      <c r="AS20" s="22">
        <f t="shared" si="20"/>
        <v>13</v>
      </c>
      <c r="AT20" s="26">
        <v>328</v>
      </c>
      <c r="AU20" s="26">
        <v>240</v>
      </c>
      <c r="AV20" s="24">
        <f t="shared" si="21"/>
        <v>73.17073170731707</v>
      </c>
      <c r="AW20" s="22">
        <f t="shared" si="22"/>
        <v>-88</v>
      </c>
      <c r="AX20" s="26">
        <v>298</v>
      </c>
      <c r="AY20" s="26">
        <v>203</v>
      </c>
      <c r="AZ20" s="24">
        <f t="shared" si="23"/>
        <v>68.12080536912751</v>
      </c>
      <c r="BA20" s="22">
        <f t="shared" si="24"/>
        <v>-95</v>
      </c>
      <c r="BB20" s="147">
        <v>1800.9036144578313</v>
      </c>
      <c r="BC20" s="26">
        <v>2017.857142857143</v>
      </c>
      <c r="BD20" s="22">
        <f t="shared" si="25"/>
        <v>216.9535283993116</v>
      </c>
      <c r="BE20" s="147">
        <v>1833.015873015873</v>
      </c>
      <c r="BF20" s="26">
        <v>2032.9787234042553</v>
      </c>
      <c r="BG20" s="174">
        <f t="shared" si="27"/>
        <v>199.96285038838232</v>
      </c>
      <c r="BH20" s="26">
        <v>14</v>
      </c>
      <c r="BI20" s="26">
        <v>16</v>
      </c>
      <c r="BJ20" s="26">
        <v>80</v>
      </c>
      <c r="BK20" s="24">
        <v>500</v>
      </c>
      <c r="BL20" s="22">
        <v>64</v>
      </c>
      <c r="BM20" s="26" t="s">
        <v>7</v>
      </c>
    </row>
    <row r="21" spans="1:65" s="17" customFormat="1" ht="20.25" customHeight="1">
      <c r="A21" s="143" t="s">
        <v>72</v>
      </c>
      <c r="B21" s="26">
        <v>592</v>
      </c>
      <c r="C21" s="144">
        <v>505</v>
      </c>
      <c r="D21" s="23">
        <f t="shared" si="0"/>
        <v>85.30405405405406</v>
      </c>
      <c r="E21" s="22">
        <f t="shared" si="1"/>
        <v>-87</v>
      </c>
      <c r="F21" s="26">
        <v>151</v>
      </c>
      <c r="G21" s="26">
        <v>212</v>
      </c>
      <c r="H21" s="23">
        <f t="shared" si="2"/>
        <v>140.3973509933775</v>
      </c>
      <c r="I21" s="22">
        <f t="shared" si="3"/>
        <v>61</v>
      </c>
      <c r="J21" s="26">
        <v>177</v>
      </c>
      <c r="K21" s="26">
        <v>161</v>
      </c>
      <c r="L21" s="23">
        <f t="shared" si="4"/>
        <v>90.96045197740112</v>
      </c>
      <c r="M21" s="22">
        <f t="shared" si="5"/>
        <v>-16</v>
      </c>
      <c r="N21" s="27">
        <v>92</v>
      </c>
      <c r="O21" s="26">
        <v>113</v>
      </c>
      <c r="P21" s="24">
        <f t="shared" si="6"/>
        <v>122.82608695652173</v>
      </c>
      <c r="Q21" s="25">
        <f t="shared" si="7"/>
        <v>21</v>
      </c>
      <c r="R21" s="26">
        <v>31</v>
      </c>
      <c r="S21" s="27">
        <v>37</v>
      </c>
      <c r="T21" s="24">
        <f t="shared" si="8"/>
        <v>119.35483870967742</v>
      </c>
      <c r="U21" s="22">
        <f t="shared" si="9"/>
        <v>6</v>
      </c>
      <c r="V21" s="26">
        <v>1051</v>
      </c>
      <c r="W21" s="26">
        <v>1290</v>
      </c>
      <c r="X21" s="23">
        <f t="shared" si="10"/>
        <v>122.74024738344434</v>
      </c>
      <c r="Y21" s="22">
        <f t="shared" si="11"/>
        <v>239</v>
      </c>
      <c r="Z21" s="26">
        <v>582</v>
      </c>
      <c r="AA21" s="26">
        <v>500</v>
      </c>
      <c r="AB21" s="23">
        <f t="shared" si="12"/>
        <v>85.91065292096219</v>
      </c>
      <c r="AC21" s="22">
        <f t="shared" si="13"/>
        <v>-82</v>
      </c>
      <c r="AD21" s="26">
        <v>277</v>
      </c>
      <c r="AE21" s="144">
        <v>465</v>
      </c>
      <c r="AF21" s="23">
        <f t="shared" si="14"/>
        <v>167.87003610108303</v>
      </c>
      <c r="AG21" s="22">
        <f t="shared" si="15"/>
        <v>188</v>
      </c>
      <c r="AH21" s="26">
        <v>151</v>
      </c>
      <c r="AI21" s="26">
        <v>54</v>
      </c>
      <c r="AJ21" s="24">
        <f t="shared" si="16"/>
        <v>35.76158940397351</v>
      </c>
      <c r="AK21" s="22">
        <f t="shared" si="17"/>
        <v>-97</v>
      </c>
      <c r="AL21" s="28">
        <v>79</v>
      </c>
      <c r="AM21" s="28">
        <v>95</v>
      </c>
      <c r="AN21" s="145">
        <f t="shared" si="26"/>
        <v>120.3</v>
      </c>
      <c r="AO21" s="146">
        <f t="shared" si="18"/>
        <v>16</v>
      </c>
      <c r="AP21" s="29">
        <v>201</v>
      </c>
      <c r="AQ21" s="26">
        <v>211</v>
      </c>
      <c r="AR21" s="24">
        <f t="shared" si="19"/>
        <v>105</v>
      </c>
      <c r="AS21" s="22">
        <f t="shared" si="20"/>
        <v>10</v>
      </c>
      <c r="AT21" s="26">
        <v>434</v>
      </c>
      <c r="AU21" s="26">
        <v>369</v>
      </c>
      <c r="AV21" s="24">
        <f t="shared" si="21"/>
        <v>85.02304147465438</v>
      </c>
      <c r="AW21" s="22">
        <f t="shared" si="22"/>
        <v>-65</v>
      </c>
      <c r="AX21" s="26">
        <v>398</v>
      </c>
      <c r="AY21" s="26">
        <v>335</v>
      </c>
      <c r="AZ21" s="24">
        <f t="shared" si="23"/>
        <v>84.17085427135679</v>
      </c>
      <c r="BA21" s="22">
        <f t="shared" si="24"/>
        <v>-63</v>
      </c>
      <c r="BB21" s="147">
        <v>2245.343137254902</v>
      </c>
      <c r="BC21" s="26">
        <v>1545.6973293768547</v>
      </c>
      <c r="BD21" s="22">
        <f t="shared" si="25"/>
        <v>-699.6458078780474</v>
      </c>
      <c r="BE21" s="147">
        <v>1827.1573604060914</v>
      </c>
      <c r="BF21" s="26">
        <v>3033.033033033033</v>
      </c>
      <c r="BG21" s="174">
        <f t="shared" si="27"/>
        <v>1205.8756726269417</v>
      </c>
      <c r="BH21" s="26">
        <v>27</v>
      </c>
      <c r="BI21" s="26">
        <v>28</v>
      </c>
      <c r="BJ21" s="26">
        <v>56</v>
      </c>
      <c r="BK21" s="24">
        <v>200</v>
      </c>
      <c r="BL21" s="22">
        <v>28</v>
      </c>
      <c r="BM21" s="26" t="s">
        <v>7</v>
      </c>
    </row>
    <row r="22" spans="1:65" s="17" customFormat="1" ht="20.25" customHeight="1">
      <c r="A22" s="143" t="s">
        <v>73</v>
      </c>
      <c r="B22" s="26">
        <v>630</v>
      </c>
      <c r="C22" s="144">
        <v>617</v>
      </c>
      <c r="D22" s="23">
        <f t="shared" si="0"/>
        <v>97.93650793650794</v>
      </c>
      <c r="E22" s="22">
        <f t="shared" si="1"/>
        <v>-13</v>
      </c>
      <c r="F22" s="26">
        <v>209</v>
      </c>
      <c r="G22" s="26">
        <v>199</v>
      </c>
      <c r="H22" s="23">
        <f t="shared" si="2"/>
        <v>95.21531100478468</v>
      </c>
      <c r="I22" s="22">
        <f t="shared" si="3"/>
        <v>-10</v>
      </c>
      <c r="J22" s="26">
        <v>113</v>
      </c>
      <c r="K22" s="26">
        <v>145</v>
      </c>
      <c r="L22" s="23">
        <f t="shared" si="4"/>
        <v>128.31858407079645</v>
      </c>
      <c r="M22" s="22">
        <f t="shared" si="5"/>
        <v>32</v>
      </c>
      <c r="N22" s="27">
        <v>56</v>
      </c>
      <c r="O22" s="26">
        <v>89</v>
      </c>
      <c r="P22" s="24">
        <f t="shared" si="6"/>
        <v>158.92857142857142</v>
      </c>
      <c r="Q22" s="25">
        <f t="shared" si="7"/>
        <v>33</v>
      </c>
      <c r="R22" s="26">
        <v>34</v>
      </c>
      <c r="S22" s="27">
        <v>34</v>
      </c>
      <c r="T22" s="24">
        <f t="shared" si="8"/>
        <v>100</v>
      </c>
      <c r="U22" s="22">
        <f t="shared" si="9"/>
        <v>0</v>
      </c>
      <c r="V22" s="26">
        <v>843</v>
      </c>
      <c r="W22" s="26">
        <v>1148</v>
      </c>
      <c r="X22" s="23">
        <f t="shared" si="10"/>
        <v>136.18030842230132</v>
      </c>
      <c r="Y22" s="22">
        <f t="shared" si="11"/>
        <v>305</v>
      </c>
      <c r="Z22" s="26">
        <v>612</v>
      </c>
      <c r="AA22" s="26">
        <v>603</v>
      </c>
      <c r="AB22" s="23">
        <f t="shared" si="12"/>
        <v>98.52941176470588</v>
      </c>
      <c r="AC22" s="22">
        <f t="shared" si="13"/>
        <v>-9</v>
      </c>
      <c r="AD22" s="26">
        <v>104</v>
      </c>
      <c r="AE22" s="144">
        <v>276</v>
      </c>
      <c r="AF22" s="23">
        <f t="shared" si="14"/>
        <v>265.38461538461536</v>
      </c>
      <c r="AG22" s="22">
        <f t="shared" si="15"/>
        <v>172</v>
      </c>
      <c r="AH22" s="26">
        <v>91</v>
      </c>
      <c r="AI22" s="26">
        <v>82</v>
      </c>
      <c r="AJ22" s="24">
        <f t="shared" si="16"/>
        <v>90.10989010989012</v>
      </c>
      <c r="AK22" s="22">
        <f t="shared" si="17"/>
        <v>-9</v>
      </c>
      <c r="AL22" s="28">
        <v>57</v>
      </c>
      <c r="AM22" s="28">
        <v>82</v>
      </c>
      <c r="AN22" s="145">
        <f t="shared" si="26"/>
        <v>143.9</v>
      </c>
      <c r="AO22" s="146">
        <f t="shared" si="18"/>
        <v>25</v>
      </c>
      <c r="AP22" s="29">
        <v>168</v>
      </c>
      <c r="AQ22" s="26">
        <v>200</v>
      </c>
      <c r="AR22" s="24">
        <f t="shared" si="19"/>
        <v>119</v>
      </c>
      <c r="AS22" s="22">
        <f t="shared" si="20"/>
        <v>32</v>
      </c>
      <c r="AT22" s="26">
        <v>477</v>
      </c>
      <c r="AU22" s="26">
        <v>421</v>
      </c>
      <c r="AV22" s="24">
        <f t="shared" si="21"/>
        <v>88.25995807127882</v>
      </c>
      <c r="AW22" s="22">
        <f t="shared" si="22"/>
        <v>-56</v>
      </c>
      <c r="AX22" s="26">
        <v>429</v>
      </c>
      <c r="AY22" s="26">
        <v>365</v>
      </c>
      <c r="AZ22" s="24">
        <f t="shared" si="23"/>
        <v>85.08158508158508</v>
      </c>
      <c r="BA22" s="22">
        <f t="shared" si="24"/>
        <v>-64</v>
      </c>
      <c r="BB22" s="147">
        <v>1630.8788598574822</v>
      </c>
      <c r="BC22" s="26">
        <v>1670.712401055409</v>
      </c>
      <c r="BD22" s="22">
        <f t="shared" si="25"/>
        <v>39.833541197926706</v>
      </c>
      <c r="BE22" s="147">
        <v>1723.6902050113895</v>
      </c>
      <c r="BF22" s="26">
        <v>2005.0531914893618</v>
      </c>
      <c r="BG22" s="174">
        <f t="shared" si="27"/>
        <v>281.3629864779723</v>
      </c>
      <c r="BH22" s="26">
        <v>17</v>
      </c>
      <c r="BI22" s="26">
        <v>40</v>
      </c>
      <c r="BJ22" s="26">
        <v>31</v>
      </c>
      <c r="BK22" s="24">
        <v>77.5</v>
      </c>
      <c r="BL22" s="22">
        <v>-9</v>
      </c>
      <c r="BM22" s="26" t="s">
        <v>7</v>
      </c>
    </row>
    <row r="23" spans="1:65" s="17" customFormat="1" ht="20.25" customHeight="1">
      <c r="A23" s="143" t="s">
        <v>90</v>
      </c>
      <c r="B23" s="26">
        <v>469</v>
      </c>
      <c r="C23" s="144">
        <v>403</v>
      </c>
      <c r="D23" s="23">
        <f t="shared" si="0"/>
        <v>85.9275053304904</v>
      </c>
      <c r="E23" s="22">
        <f t="shared" si="1"/>
        <v>-66</v>
      </c>
      <c r="F23" s="26">
        <v>133</v>
      </c>
      <c r="G23" s="26">
        <v>105</v>
      </c>
      <c r="H23" s="23">
        <f t="shared" si="2"/>
        <v>78.94736842105263</v>
      </c>
      <c r="I23" s="22">
        <f t="shared" si="3"/>
        <v>-28</v>
      </c>
      <c r="J23" s="26">
        <v>122</v>
      </c>
      <c r="K23" s="26">
        <v>116</v>
      </c>
      <c r="L23" s="23">
        <f t="shared" si="4"/>
        <v>95.08196721311475</v>
      </c>
      <c r="M23" s="22">
        <f t="shared" si="5"/>
        <v>-6</v>
      </c>
      <c r="N23" s="27">
        <v>75</v>
      </c>
      <c r="O23" s="26">
        <v>56</v>
      </c>
      <c r="P23" s="24">
        <f t="shared" si="6"/>
        <v>74.66666666666667</v>
      </c>
      <c r="Q23" s="25">
        <f t="shared" si="7"/>
        <v>-19</v>
      </c>
      <c r="R23" s="26">
        <v>14</v>
      </c>
      <c r="S23" s="27">
        <v>10</v>
      </c>
      <c r="T23" s="24">
        <f t="shared" si="8"/>
        <v>71.42857142857143</v>
      </c>
      <c r="U23" s="22">
        <f t="shared" si="9"/>
        <v>-4</v>
      </c>
      <c r="V23" s="26">
        <v>733</v>
      </c>
      <c r="W23" s="26">
        <v>685</v>
      </c>
      <c r="X23" s="23">
        <f t="shared" si="10"/>
        <v>93.45156889495226</v>
      </c>
      <c r="Y23" s="22">
        <f t="shared" si="11"/>
        <v>-48</v>
      </c>
      <c r="Z23" s="26">
        <v>457</v>
      </c>
      <c r="AA23" s="26">
        <v>384</v>
      </c>
      <c r="AB23" s="23">
        <f t="shared" si="12"/>
        <v>84.02625820568927</v>
      </c>
      <c r="AC23" s="22">
        <f t="shared" si="13"/>
        <v>-73</v>
      </c>
      <c r="AD23" s="26">
        <v>140</v>
      </c>
      <c r="AE23" s="144">
        <v>145</v>
      </c>
      <c r="AF23" s="23">
        <f t="shared" si="14"/>
        <v>103.57142857142858</v>
      </c>
      <c r="AG23" s="22">
        <f t="shared" si="15"/>
        <v>5</v>
      </c>
      <c r="AH23" s="26">
        <v>31</v>
      </c>
      <c r="AI23" s="26">
        <v>33</v>
      </c>
      <c r="AJ23" s="24">
        <f t="shared" si="16"/>
        <v>106.4516129032258</v>
      </c>
      <c r="AK23" s="22">
        <f t="shared" si="17"/>
        <v>2</v>
      </c>
      <c r="AL23" s="28">
        <v>52</v>
      </c>
      <c r="AM23" s="28">
        <v>61</v>
      </c>
      <c r="AN23" s="145">
        <f t="shared" si="26"/>
        <v>117.3</v>
      </c>
      <c r="AO23" s="146">
        <f t="shared" si="18"/>
        <v>9</v>
      </c>
      <c r="AP23" s="29">
        <v>154</v>
      </c>
      <c r="AQ23" s="26">
        <v>154</v>
      </c>
      <c r="AR23" s="24">
        <f t="shared" si="19"/>
        <v>100</v>
      </c>
      <c r="AS23" s="22">
        <f t="shared" si="20"/>
        <v>0</v>
      </c>
      <c r="AT23" s="26">
        <v>391</v>
      </c>
      <c r="AU23" s="26">
        <v>316</v>
      </c>
      <c r="AV23" s="24">
        <f t="shared" si="21"/>
        <v>80.81841432225065</v>
      </c>
      <c r="AW23" s="22">
        <f t="shared" si="22"/>
        <v>-75</v>
      </c>
      <c r="AX23" s="26">
        <v>365</v>
      </c>
      <c r="AY23" s="26">
        <v>299</v>
      </c>
      <c r="AZ23" s="24">
        <f t="shared" si="23"/>
        <v>81.91780821917808</v>
      </c>
      <c r="BA23" s="22">
        <f t="shared" si="24"/>
        <v>-66</v>
      </c>
      <c r="BB23" s="147">
        <v>1296.5317919075144</v>
      </c>
      <c r="BC23" s="26">
        <v>1700.354609929078</v>
      </c>
      <c r="BD23" s="22">
        <f t="shared" si="25"/>
        <v>403.82281802156353</v>
      </c>
      <c r="BE23" s="147">
        <v>1356</v>
      </c>
      <c r="BF23" s="26">
        <v>1870.6093189964158</v>
      </c>
      <c r="BG23" s="174">
        <f t="shared" si="27"/>
        <v>514.6093189964158</v>
      </c>
      <c r="BH23" s="26">
        <v>4</v>
      </c>
      <c r="BI23" s="26">
        <v>37</v>
      </c>
      <c r="BJ23" s="26">
        <v>38</v>
      </c>
      <c r="BK23" s="24">
        <v>102.7</v>
      </c>
      <c r="BL23" s="22">
        <v>1</v>
      </c>
      <c r="BM23" s="26" t="s">
        <v>7</v>
      </c>
    </row>
    <row r="24" spans="1:65" s="17" customFormat="1" ht="20.25" customHeight="1">
      <c r="A24" s="143" t="s">
        <v>74</v>
      </c>
      <c r="B24" s="26">
        <v>978</v>
      </c>
      <c r="C24" s="144">
        <v>1049</v>
      </c>
      <c r="D24" s="23">
        <f t="shared" si="0"/>
        <v>107.25971370143151</v>
      </c>
      <c r="E24" s="22">
        <f t="shared" si="1"/>
        <v>71</v>
      </c>
      <c r="F24" s="26">
        <v>480</v>
      </c>
      <c r="G24" s="26">
        <v>457</v>
      </c>
      <c r="H24" s="23">
        <f t="shared" si="2"/>
        <v>95.20833333333333</v>
      </c>
      <c r="I24" s="22">
        <f t="shared" si="3"/>
        <v>-23</v>
      </c>
      <c r="J24" s="26">
        <v>382</v>
      </c>
      <c r="K24" s="26">
        <v>391</v>
      </c>
      <c r="L24" s="23">
        <f t="shared" si="4"/>
        <v>102.35602094240839</v>
      </c>
      <c r="M24" s="22">
        <f t="shared" si="5"/>
        <v>9</v>
      </c>
      <c r="N24" s="27">
        <v>184</v>
      </c>
      <c r="O24" s="26">
        <v>145</v>
      </c>
      <c r="P24" s="24">
        <f t="shared" si="6"/>
        <v>78.80434782608695</v>
      </c>
      <c r="Q24" s="25">
        <f t="shared" si="7"/>
        <v>-39</v>
      </c>
      <c r="R24" s="26">
        <v>35</v>
      </c>
      <c r="S24" s="27">
        <v>103</v>
      </c>
      <c r="T24" s="24">
        <f t="shared" si="8"/>
        <v>294.28571428571433</v>
      </c>
      <c r="U24" s="22">
        <f t="shared" si="9"/>
        <v>68</v>
      </c>
      <c r="V24" s="26">
        <v>2248</v>
      </c>
      <c r="W24" s="26">
        <v>2413</v>
      </c>
      <c r="X24" s="23">
        <f t="shared" si="10"/>
        <v>107.33985765124557</v>
      </c>
      <c r="Y24" s="162">
        <f t="shared" si="11"/>
        <v>165</v>
      </c>
      <c r="Z24" s="26">
        <v>932</v>
      </c>
      <c r="AA24" s="26">
        <v>1013</v>
      </c>
      <c r="AB24" s="23">
        <f t="shared" si="12"/>
        <v>108.69098712446352</v>
      </c>
      <c r="AC24" s="22">
        <f t="shared" si="13"/>
        <v>81</v>
      </c>
      <c r="AD24" s="26">
        <v>828</v>
      </c>
      <c r="AE24" s="144">
        <v>1035</v>
      </c>
      <c r="AF24" s="23">
        <f t="shared" si="14"/>
        <v>125</v>
      </c>
      <c r="AG24" s="162">
        <f t="shared" si="15"/>
        <v>207</v>
      </c>
      <c r="AH24" s="26">
        <v>189</v>
      </c>
      <c r="AI24" s="26">
        <v>119</v>
      </c>
      <c r="AJ24" s="24">
        <f t="shared" si="16"/>
        <v>62.96296296296296</v>
      </c>
      <c r="AK24" s="22">
        <f t="shared" si="17"/>
        <v>-70</v>
      </c>
      <c r="AL24" s="28">
        <v>158</v>
      </c>
      <c r="AM24" s="28">
        <v>213</v>
      </c>
      <c r="AN24" s="145">
        <f t="shared" si="26"/>
        <v>134.8</v>
      </c>
      <c r="AO24" s="146">
        <f t="shared" si="18"/>
        <v>55</v>
      </c>
      <c r="AP24" s="29">
        <v>564</v>
      </c>
      <c r="AQ24" s="26">
        <v>612</v>
      </c>
      <c r="AR24" s="24">
        <f t="shared" si="19"/>
        <v>108.5</v>
      </c>
      <c r="AS24" s="22">
        <f t="shared" si="20"/>
        <v>48</v>
      </c>
      <c r="AT24" s="26">
        <v>593</v>
      </c>
      <c r="AU24" s="26">
        <v>577</v>
      </c>
      <c r="AV24" s="24">
        <f t="shared" si="21"/>
        <v>97.3018549747049</v>
      </c>
      <c r="AW24" s="22">
        <f t="shared" si="22"/>
        <v>-16</v>
      </c>
      <c r="AX24" s="26">
        <v>481</v>
      </c>
      <c r="AY24" s="26">
        <v>462</v>
      </c>
      <c r="AZ24" s="24">
        <f t="shared" si="23"/>
        <v>96.04989604989605</v>
      </c>
      <c r="BA24" s="22">
        <f t="shared" si="24"/>
        <v>-19</v>
      </c>
      <c r="BB24" s="147">
        <v>1673.1843575418995</v>
      </c>
      <c r="BC24" s="26">
        <v>1982.2314049586778</v>
      </c>
      <c r="BD24" s="22">
        <f t="shared" si="25"/>
        <v>309.04704741677824</v>
      </c>
      <c r="BE24" s="147">
        <v>1862.5176803394625</v>
      </c>
      <c r="BF24" s="26">
        <v>2460.0867678958784</v>
      </c>
      <c r="BG24" s="174">
        <f t="shared" si="27"/>
        <v>597.569087556416</v>
      </c>
      <c r="BH24" s="26">
        <v>88</v>
      </c>
      <c r="BI24" s="26">
        <v>113</v>
      </c>
      <c r="BJ24" s="26">
        <v>156</v>
      </c>
      <c r="BK24" s="24">
        <v>138.1</v>
      </c>
      <c r="BL24" s="22">
        <v>43</v>
      </c>
      <c r="BM24" s="26" t="s">
        <v>7</v>
      </c>
    </row>
    <row r="25" spans="1:65" s="17" customFormat="1" ht="20.25" customHeight="1">
      <c r="A25" s="143" t="s">
        <v>75</v>
      </c>
      <c r="B25" s="26">
        <v>2117</v>
      </c>
      <c r="C25" s="144">
        <v>1691</v>
      </c>
      <c r="D25" s="23">
        <f t="shared" si="0"/>
        <v>79.87718469532356</v>
      </c>
      <c r="E25" s="22">
        <f t="shared" si="1"/>
        <v>-426</v>
      </c>
      <c r="F25" s="26">
        <v>880</v>
      </c>
      <c r="G25" s="26">
        <v>606</v>
      </c>
      <c r="H25" s="23">
        <f t="shared" si="2"/>
        <v>68.86363636363636</v>
      </c>
      <c r="I25" s="22">
        <f t="shared" si="3"/>
        <v>-274</v>
      </c>
      <c r="J25" s="26">
        <v>1059</v>
      </c>
      <c r="K25" s="26">
        <v>1035</v>
      </c>
      <c r="L25" s="23">
        <f t="shared" si="4"/>
        <v>97.73371104815864</v>
      </c>
      <c r="M25" s="22">
        <f t="shared" si="5"/>
        <v>-24</v>
      </c>
      <c r="N25" s="27">
        <v>776</v>
      </c>
      <c r="O25" s="26">
        <v>708</v>
      </c>
      <c r="P25" s="24">
        <f t="shared" si="6"/>
        <v>91.23711340206185</v>
      </c>
      <c r="Q25" s="25">
        <f t="shared" si="7"/>
        <v>-68</v>
      </c>
      <c r="R25" s="26">
        <v>101</v>
      </c>
      <c r="S25" s="27">
        <v>97</v>
      </c>
      <c r="T25" s="24">
        <f t="shared" si="8"/>
        <v>96.03960396039604</v>
      </c>
      <c r="U25" s="22">
        <f t="shared" si="9"/>
        <v>-4</v>
      </c>
      <c r="V25" s="26">
        <v>4561</v>
      </c>
      <c r="W25" s="26">
        <v>4767</v>
      </c>
      <c r="X25" s="23">
        <f t="shared" si="10"/>
        <v>104.51655338741503</v>
      </c>
      <c r="Y25" s="22">
        <f t="shared" si="11"/>
        <v>206</v>
      </c>
      <c r="Z25" s="26">
        <v>1989</v>
      </c>
      <c r="AA25" s="26">
        <v>1537</v>
      </c>
      <c r="AB25" s="23">
        <f t="shared" si="12"/>
        <v>77.27501256913023</v>
      </c>
      <c r="AC25" s="22">
        <f t="shared" si="13"/>
        <v>-452</v>
      </c>
      <c r="AD25" s="26">
        <v>790</v>
      </c>
      <c r="AE25" s="144">
        <v>1380</v>
      </c>
      <c r="AF25" s="23">
        <f t="shared" si="14"/>
        <v>174.68354430379748</v>
      </c>
      <c r="AG25" s="22">
        <f t="shared" si="15"/>
        <v>590</v>
      </c>
      <c r="AH25" s="26">
        <v>348</v>
      </c>
      <c r="AI25" s="26">
        <v>355</v>
      </c>
      <c r="AJ25" s="24">
        <f t="shared" si="16"/>
        <v>102.01149425287358</v>
      </c>
      <c r="AK25" s="22">
        <f t="shared" si="17"/>
        <v>7</v>
      </c>
      <c r="AL25" s="28">
        <v>439</v>
      </c>
      <c r="AM25" s="28">
        <v>563</v>
      </c>
      <c r="AN25" s="145">
        <f t="shared" si="26"/>
        <v>128.2</v>
      </c>
      <c r="AO25" s="146">
        <f t="shared" si="18"/>
        <v>124</v>
      </c>
      <c r="AP25" s="29">
        <v>1315</v>
      </c>
      <c r="AQ25" s="26">
        <v>1507</v>
      </c>
      <c r="AR25" s="24">
        <f t="shared" si="19"/>
        <v>114.6</v>
      </c>
      <c r="AS25" s="22">
        <f t="shared" si="20"/>
        <v>192</v>
      </c>
      <c r="AT25" s="26">
        <v>1466</v>
      </c>
      <c r="AU25" s="26">
        <v>1056</v>
      </c>
      <c r="AV25" s="24">
        <f t="shared" si="21"/>
        <v>72.03274215552524</v>
      </c>
      <c r="AW25" s="22">
        <f t="shared" si="22"/>
        <v>-410</v>
      </c>
      <c r="AX25" s="26">
        <v>1051</v>
      </c>
      <c r="AY25" s="26">
        <v>778</v>
      </c>
      <c r="AZ25" s="24">
        <f t="shared" si="23"/>
        <v>74.02473834443387</v>
      </c>
      <c r="BA25" s="22">
        <f t="shared" si="24"/>
        <v>-273</v>
      </c>
      <c r="BB25" s="147">
        <v>1626.0089686098654</v>
      </c>
      <c r="BC25" s="26">
        <v>1892.0277296360484</v>
      </c>
      <c r="BD25" s="22">
        <f t="shared" si="25"/>
        <v>266.01876102618303</v>
      </c>
      <c r="BE25" s="147">
        <v>1636.6236162361624</v>
      </c>
      <c r="BF25" s="26">
        <v>2116.822429906542</v>
      </c>
      <c r="BG25" s="174">
        <f t="shared" si="27"/>
        <v>480.1988136703794</v>
      </c>
      <c r="BH25" s="26">
        <v>150</v>
      </c>
      <c r="BI25" s="26">
        <v>199</v>
      </c>
      <c r="BJ25" s="26">
        <v>318</v>
      </c>
      <c r="BK25" s="24">
        <v>159.8</v>
      </c>
      <c r="BL25" s="22">
        <v>119</v>
      </c>
      <c r="BM25" s="26" t="s">
        <v>7</v>
      </c>
    </row>
    <row r="26" spans="1:65" s="17" customFormat="1" ht="20.25" customHeight="1">
      <c r="A26" s="143" t="s">
        <v>76</v>
      </c>
      <c r="B26" s="26">
        <v>2939</v>
      </c>
      <c r="C26" s="144">
        <v>2750</v>
      </c>
      <c r="D26" s="23">
        <f t="shared" si="0"/>
        <v>93.5692412385165</v>
      </c>
      <c r="E26" s="22">
        <f t="shared" si="1"/>
        <v>-189</v>
      </c>
      <c r="F26" s="26">
        <v>1277</v>
      </c>
      <c r="G26" s="26">
        <v>924</v>
      </c>
      <c r="H26" s="23">
        <f t="shared" si="2"/>
        <v>72.35708692247455</v>
      </c>
      <c r="I26" s="22">
        <f t="shared" si="3"/>
        <v>-353</v>
      </c>
      <c r="J26" s="26">
        <v>1151</v>
      </c>
      <c r="K26" s="26">
        <v>1215</v>
      </c>
      <c r="L26" s="23">
        <f t="shared" si="4"/>
        <v>105.56038227628149</v>
      </c>
      <c r="M26" s="22">
        <f t="shared" si="5"/>
        <v>64</v>
      </c>
      <c r="N26" s="27">
        <v>592</v>
      </c>
      <c r="O26" s="26">
        <v>748</v>
      </c>
      <c r="P26" s="24">
        <f t="shared" si="6"/>
        <v>126.35135135135135</v>
      </c>
      <c r="Q26" s="25">
        <f t="shared" si="7"/>
        <v>156</v>
      </c>
      <c r="R26" s="26">
        <v>154</v>
      </c>
      <c r="S26" s="27">
        <v>147</v>
      </c>
      <c r="T26" s="24">
        <f t="shared" si="8"/>
        <v>95.45454545454545</v>
      </c>
      <c r="U26" s="22">
        <f t="shared" si="9"/>
        <v>-7</v>
      </c>
      <c r="V26" s="26">
        <v>6307</v>
      </c>
      <c r="W26" s="26">
        <v>6843</v>
      </c>
      <c r="X26" s="23">
        <f t="shared" si="10"/>
        <v>108.49849373711749</v>
      </c>
      <c r="Y26" s="22">
        <f t="shared" si="11"/>
        <v>536</v>
      </c>
      <c r="Z26" s="26">
        <v>2805</v>
      </c>
      <c r="AA26" s="26">
        <v>2630</v>
      </c>
      <c r="AB26" s="23">
        <f t="shared" si="12"/>
        <v>93.76114081996435</v>
      </c>
      <c r="AC26" s="22">
        <f t="shared" si="13"/>
        <v>-175</v>
      </c>
      <c r="AD26" s="26">
        <v>1892</v>
      </c>
      <c r="AE26" s="144">
        <v>1642</v>
      </c>
      <c r="AF26" s="23">
        <f t="shared" si="14"/>
        <v>86.78646934460888</v>
      </c>
      <c r="AG26" s="22">
        <f t="shared" si="15"/>
        <v>-250</v>
      </c>
      <c r="AH26" s="26">
        <v>143</v>
      </c>
      <c r="AI26" s="26">
        <v>144</v>
      </c>
      <c r="AJ26" s="24">
        <f t="shared" si="16"/>
        <v>100.69930069930071</v>
      </c>
      <c r="AK26" s="22">
        <f t="shared" si="17"/>
        <v>1</v>
      </c>
      <c r="AL26" s="28">
        <v>840</v>
      </c>
      <c r="AM26" s="28">
        <v>976</v>
      </c>
      <c r="AN26" s="145">
        <f t="shared" si="26"/>
        <v>116.2</v>
      </c>
      <c r="AO26" s="146">
        <f t="shared" si="18"/>
        <v>136</v>
      </c>
      <c r="AP26" s="29">
        <v>4358</v>
      </c>
      <c r="AQ26" s="26">
        <v>4774</v>
      </c>
      <c r="AR26" s="24">
        <f t="shared" si="19"/>
        <v>109.5</v>
      </c>
      <c r="AS26" s="22">
        <f t="shared" si="20"/>
        <v>416</v>
      </c>
      <c r="AT26" s="26">
        <v>1918</v>
      </c>
      <c r="AU26" s="26">
        <v>1844</v>
      </c>
      <c r="AV26" s="24">
        <f t="shared" si="21"/>
        <v>96.14181438998958</v>
      </c>
      <c r="AW26" s="22">
        <f t="shared" si="22"/>
        <v>-74</v>
      </c>
      <c r="AX26" s="26">
        <v>1487</v>
      </c>
      <c r="AY26" s="26">
        <v>1345</v>
      </c>
      <c r="AZ26" s="24">
        <f t="shared" si="23"/>
        <v>90.45057162071285</v>
      </c>
      <c r="BA26" s="22">
        <f t="shared" si="24"/>
        <v>-142</v>
      </c>
      <c r="BB26" s="147">
        <v>2016.1702127659576</v>
      </c>
      <c r="BC26" s="26">
        <v>2458.5954645208485</v>
      </c>
      <c r="BD26" s="22">
        <f t="shared" si="25"/>
        <v>442.42525175489095</v>
      </c>
      <c r="BE26" s="147">
        <v>2221.7329545454545</v>
      </c>
      <c r="BF26" s="26">
        <v>2734.08913213448</v>
      </c>
      <c r="BG26" s="174">
        <f t="shared" si="27"/>
        <v>512.3561775890257</v>
      </c>
      <c r="BH26" s="26">
        <v>909</v>
      </c>
      <c r="BI26" s="26">
        <v>1059</v>
      </c>
      <c r="BJ26" s="26">
        <v>1637</v>
      </c>
      <c r="BK26" s="24">
        <v>154.6</v>
      </c>
      <c r="BL26" s="22">
        <v>578</v>
      </c>
      <c r="BM26" s="26" t="s">
        <v>7</v>
      </c>
    </row>
    <row r="27" spans="1:65" s="17" customFormat="1" ht="20.25" customHeight="1">
      <c r="A27" s="143" t="s">
        <v>91</v>
      </c>
      <c r="B27" s="26">
        <v>1016</v>
      </c>
      <c r="C27" s="144">
        <v>942</v>
      </c>
      <c r="D27" s="23">
        <f t="shared" si="0"/>
        <v>92.71653543307087</v>
      </c>
      <c r="E27" s="22">
        <f t="shared" si="1"/>
        <v>-74</v>
      </c>
      <c r="F27" s="26">
        <v>340</v>
      </c>
      <c r="G27" s="26">
        <v>300</v>
      </c>
      <c r="H27" s="23">
        <f t="shared" si="2"/>
        <v>88.23529411764706</v>
      </c>
      <c r="I27" s="22">
        <f t="shared" si="3"/>
        <v>-40</v>
      </c>
      <c r="J27" s="26">
        <v>496</v>
      </c>
      <c r="K27" s="26">
        <v>500</v>
      </c>
      <c r="L27" s="23">
        <f t="shared" si="4"/>
        <v>100.80645161290323</v>
      </c>
      <c r="M27" s="22">
        <f t="shared" si="5"/>
        <v>4</v>
      </c>
      <c r="N27" s="27">
        <v>391</v>
      </c>
      <c r="O27" s="26">
        <v>341</v>
      </c>
      <c r="P27" s="24">
        <f t="shared" si="6"/>
        <v>87.21227621483376</v>
      </c>
      <c r="Q27" s="25">
        <f t="shared" si="7"/>
        <v>-50</v>
      </c>
      <c r="R27" s="26">
        <v>62</v>
      </c>
      <c r="S27" s="27">
        <v>96</v>
      </c>
      <c r="T27" s="24">
        <f t="shared" si="8"/>
        <v>154.83870967741936</v>
      </c>
      <c r="U27" s="22">
        <f t="shared" si="9"/>
        <v>34</v>
      </c>
      <c r="V27" s="26">
        <v>1954</v>
      </c>
      <c r="W27" s="26">
        <v>1733</v>
      </c>
      <c r="X27" s="23">
        <f t="shared" si="10"/>
        <v>88.68986693961105</v>
      </c>
      <c r="Y27" s="22">
        <f t="shared" si="11"/>
        <v>-221</v>
      </c>
      <c r="Z27" s="26">
        <v>987</v>
      </c>
      <c r="AA27" s="26">
        <v>922</v>
      </c>
      <c r="AB27" s="23">
        <f t="shared" si="12"/>
        <v>93.41438703140831</v>
      </c>
      <c r="AC27" s="22">
        <f t="shared" si="13"/>
        <v>-65</v>
      </c>
      <c r="AD27" s="26">
        <v>275</v>
      </c>
      <c r="AE27" s="144">
        <v>291</v>
      </c>
      <c r="AF27" s="23">
        <f t="shared" si="14"/>
        <v>105.81818181818181</v>
      </c>
      <c r="AG27" s="22">
        <f t="shared" si="15"/>
        <v>16</v>
      </c>
      <c r="AH27" s="26">
        <v>90</v>
      </c>
      <c r="AI27" s="26">
        <v>98</v>
      </c>
      <c r="AJ27" s="24">
        <f t="shared" si="16"/>
        <v>108.88888888888889</v>
      </c>
      <c r="AK27" s="22">
        <f t="shared" si="17"/>
        <v>8</v>
      </c>
      <c r="AL27" s="28">
        <v>235</v>
      </c>
      <c r="AM27" s="28">
        <v>220</v>
      </c>
      <c r="AN27" s="145">
        <f t="shared" si="26"/>
        <v>93.6</v>
      </c>
      <c r="AO27" s="146">
        <f t="shared" si="18"/>
        <v>-15</v>
      </c>
      <c r="AP27" s="29">
        <v>786</v>
      </c>
      <c r="AQ27" s="26">
        <v>863</v>
      </c>
      <c r="AR27" s="24">
        <f t="shared" si="19"/>
        <v>109.8</v>
      </c>
      <c r="AS27" s="22">
        <f t="shared" si="20"/>
        <v>77</v>
      </c>
      <c r="AT27" s="26">
        <v>715</v>
      </c>
      <c r="AU27" s="26">
        <v>582</v>
      </c>
      <c r="AV27" s="24">
        <f t="shared" si="21"/>
        <v>81.3986013986014</v>
      </c>
      <c r="AW27" s="22">
        <f t="shared" si="22"/>
        <v>-133</v>
      </c>
      <c r="AX27" s="26">
        <v>581</v>
      </c>
      <c r="AY27" s="26">
        <v>453</v>
      </c>
      <c r="AZ27" s="24">
        <f t="shared" si="23"/>
        <v>77.96901893287436</v>
      </c>
      <c r="BA27" s="22">
        <f t="shared" si="24"/>
        <v>-128</v>
      </c>
      <c r="BB27" s="147">
        <v>1711.6666666666667</v>
      </c>
      <c r="BC27" s="26">
        <v>1832.8482328482328</v>
      </c>
      <c r="BD27" s="22">
        <f t="shared" si="25"/>
        <v>121.18156618156604</v>
      </c>
      <c r="BE27" s="147">
        <v>1886.3175675675675</v>
      </c>
      <c r="BF27" s="26">
        <v>2345.1685393258426</v>
      </c>
      <c r="BG27" s="174">
        <f t="shared" si="27"/>
        <v>458.85097175827514</v>
      </c>
      <c r="BH27" s="26">
        <v>174</v>
      </c>
      <c r="BI27" s="26">
        <v>188</v>
      </c>
      <c r="BJ27" s="26">
        <v>185</v>
      </c>
      <c r="BK27" s="24">
        <v>98.4</v>
      </c>
      <c r="BL27" s="22">
        <v>-3</v>
      </c>
      <c r="BM27" s="26" t="s">
        <v>7</v>
      </c>
    </row>
    <row r="28" s="17" customFormat="1" ht="12.75"/>
    <row r="29" s="17" customFormat="1" ht="12.75"/>
    <row r="30" s="17" customFormat="1" ht="12.75"/>
    <row r="31" s="17" customFormat="1" ht="12.75"/>
    <row r="32" s="17" customFormat="1" ht="12.75"/>
    <row r="33" s="17" customFormat="1" ht="12.75"/>
    <row r="34" s="17" customFormat="1" ht="12.75"/>
    <row r="35" s="17" customFormat="1" ht="12.75"/>
    <row r="36" s="17" customFormat="1" ht="12.75"/>
    <row r="37" s="17" customFormat="1" ht="12.75"/>
    <row r="38" s="17" customFormat="1" ht="12.75"/>
    <row r="39" s="17" customFormat="1" ht="12.75"/>
    <row r="40" s="17" customFormat="1" ht="12.75"/>
    <row r="41" s="17" customFormat="1" ht="12.75"/>
    <row r="42" s="17" customFormat="1" ht="12.75"/>
    <row r="43" s="17" customFormat="1" ht="12.75"/>
    <row r="44" s="17" customFormat="1" ht="12.75"/>
    <row r="45" s="17" customFormat="1" ht="12.75"/>
    <row r="46" s="17" customFormat="1" ht="12.75"/>
    <row r="47" s="17" customFormat="1" ht="12.75"/>
    <row r="48" s="17" customFormat="1" ht="12.75"/>
    <row r="49" s="17" customFormat="1" ht="12.75"/>
    <row r="50" s="17" customFormat="1" ht="12.75"/>
    <row r="51" s="17" customFormat="1" ht="12.75"/>
    <row r="52" s="17" customFormat="1" ht="12.75"/>
    <row r="53" s="17" customFormat="1" ht="12.75"/>
    <row r="54" s="17" customFormat="1" ht="12.75"/>
    <row r="55" s="17" customFormat="1" ht="12.75"/>
    <row r="56" s="17" customFormat="1" ht="12.75"/>
    <row r="57" s="17" customFormat="1" ht="12.75"/>
    <row r="58" s="17" customFormat="1" ht="12.75"/>
    <row r="59" s="17" customFormat="1" ht="12.75"/>
    <row r="60" s="17" customFormat="1" ht="12.75"/>
    <row r="61" s="17" customFormat="1" ht="12.75"/>
    <row r="62" s="17" customFormat="1" ht="12.75"/>
    <row r="63" s="17" customFormat="1" ht="12.75"/>
    <row r="64" s="17" customFormat="1" ht="12.75"/>
    <row r="65" s="17" customFormat="1" ht="12.75"/>
    <row r="66" s="17" customFormat="1" ht="12.75"/>
    <row r="67" s="17" customFormat="1" ht="12.75"/>
    <row r="68" s="17" customFormat="1" ht="12.75"/>
    <row r="69" s="17" customFormat="1" ht="12.75"/>
    <row r="70" s="17" customFormat="1" ht="12.75"/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="17" customFormat="1" ht="12.75"/>
    <row r="77" s="17" customFormat="1" ht="12.75"/>
    <row r="78" s="17" customFormat="1" ht="12.75"/>
    <row r="79" s="17" customFormat="1" ht="12.75"/>
    <row r="80" s="17" customFormat="1" ht="12.75"/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</sheetData>
  <sheetProtection/>
  <mergeCells count="69">
    <mergeCell ref="BE3:BG5"/>
    <mergeCell ref="BE6:BE7"/>
    <mergeCell ref="BF6:BF7"/>
    <mergeCell ref="BG6:BG7"/>
    <mergeCell ref="BK6:BL6"/>
    <mergeCell ref="BM6:BM7"/>
    <mergeCell ref="AL3:AO5"/>
    <mergeCell ref="AP3:AS5"/>
    <mergeCell ref="AT3:AW5"/>
    <mergeCell ref="BB3:BD5"/>
    <mergeCell ref="BH3:BM5"/>
    <mergeCell ref="AP6:AQ6"/>
    <mergeCell ref="AR6:AS6"/>
    <mergeCell ref="AT6:AT7"/>
    <mergeCell ref="BI6:BI7"/>
    <mergeCell ref="AU6:AU7"/>
    <mergeCell ref="Z4:AC5"/>
    <mergeCell ref="B1:U1"/>
    <mergeCell ref="B2:U2"/>
    <mergeCell ref="A3:A7"/>
    <mergeCell ref="B3:E5"/>
    <mergeCell ref="F3:I5"/>
    <mergeCell ref="J3:M5"/>
    <mergeCell ref="N3:Q5"/>
    <mergeCell ref="R3:U5"/>
    <mergeCell ref="B6:B7"/>
    <mergeCell ref="C6:C7"/>
    <mergeCell ref="V3:Y5"/>
    <mergeCell ref="AH3:AK5"/>
    <mergeCell ref="AX3:BA5"/>
    <mergeCell ref="Z3:AG3"/>
    <mergeCell ref="AD4:AG5"/>
    <mergeCell ref="D6:E6"/>
    <mergeCell ref="F6:F7"/>
    <mergeCell ref="G6:G7"/>
    <mergeCell ref="H6:I6"/>
    <mergeCell ref="J6:J7"/>
    <mergeCell ref="K6:K7"/>
    <mergeCell ref="L6:M6"/>
    <mergeCell ref="N6:N7"/>
    <mergeCell ref="O6:O7"/>
    <mergeCell ref="P6:Q6"/>
    <mergeCell ref="R6:R7"/>
    <mergeCell ref="S6:S7"/>
    <mergeCell ref="T6:U6"/>
    <mergeCell ref="V6:V7"/>
    <mergeCell ref="W6:W7"/>
    <mergeCell ref="X6:Y6"/>
    <mergeCell ref="Z6:Z7"/>
    <mergeCell ref="AA6:AA7"/>
    <mergeCell ref="AB6:AC6"/>
    <mergeCell ref="AD6:AD7"/>
    <mergeCell ref="AE6:AE7"/>
    <mergeCell ref="AF6:AG6"/>
    <mergeCell ref="AH6:AH7"/>
    <mergeCell ref="AI6:AI7"/>
    <mergeCell ref="AJ6:AK6"/>
    <mergeCell ref="AL6:AL7"/>
    <mergeCell ref="AM6:AM7"/>
    <mergeCell ref="AN6:AO6"/>
    <mergeCell ref="AV6:AW6"/>
    <mergeCell ref="AX6:AX7"/>
    <mergeCell ref="AY6:AY7"/>
    <mergeCell ref="AZ6:BA6"/>
    <mergeCell ref="BJ6:BJ7"/>
    <mergeCell ref="BB6:BB7"/>
    <mergeCell ref="BC6:BC7"/>
    <mergeCell ref="BD6:BD7"/>
    <mergeCell ref="BH6:BH7"/>
  </mergeCells>
  <printOptions verticalCentered="1"/>
  <pageMargins left="0" right="0" top="0.15748031496062992" bottom="0" header="0.15748031496062992" footer="0"/>
  <pageSetup fitToHeight="2" horizontalDpi="600" verticalDpi="600" orientation="landscape" paperSize="9" scale="45" r:id="rId1"/>
  <colBreaks count="1" manualBreakCount="1">
    <brk id="25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Admin</cp:lastModifiedBy>
  <cp:lastPrinted>2018-04-16T06:48:24Z</cp:lastPrinted>
  <dcterms:created xsi:type="dcterms:W3CDTF">2017-11-17T08:56:41Z</dcterms:created>
  <dcterms:modified xsi:type="dcterms:W3CDTF">2018-04-17T08:16:56Z</dcterms:modified>
  <cp:category/>
  <cp:version/>
  <cp:contentType/>
  <cp:contentStatus/>
</cp:coreProperties>
</file>