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65" tabRatio="573" activeTab="5"/>
  </bookViews>
  <sheets>
    <sheet name="1 " sheetId="1" r:id="rId1"/>
    <sheet name="2" sheetId="2" r:id="rId2"/>
    <sheet name="3" sheetId="3" r:id="rId3"/>
    <sheet name="4" sheetId="4" r:id="rId4"/>
    <sheet name="5" sheetId="5" r:id="rId5"/>
    <sheet name="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2">#REF!</definedName>
    <definedName name="_lastColumn" localSheetId="3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'3'!#REF!</definedName>
    <definedName name="ACwvu.форма7." localSheetId="3" hidden="1">'4'!#REF!</definedName>
    <definedName name="date.e" localSheetId="1">'[1]Sheet1 (3)'!#REF!</definedName>
    <definedName name="date.e" localSheetId="2">'[2]Sheet1 (3)'!#REF!</definedName>
    <definedName name="date.e" localSheetId="3">'[2]Sheet1 (3)'!#REF!</definedName>
    <definedName name="date.e" localSheetId="4">'[3]Sheet1 (3)'!#REF!</definedName>
    <definedName name="date.e" localSheetId="5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3">'[2]Sheet1 (2)'!#REF!</definedName>
    <definedName name="date_e" localSheetId="4">'[3]Sheet1 (2)'!#REF!</definedName>
    <definedName name="date_e" localSheetId="5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'[4]Sheet3'!$A$3</definedName>
    <definedName name="hjj" localSheetId="2">'[4]Sheet3'!$A$3</definedName>
    <definedName name="hjj" localSheetId="3">'[4]Sheet3'!$A$3</definedName>
    <definedName name="hjj" localSheetId="4">'[5]Sheet3'!$A$3</definedName>
    <definedName name="hjj">'[6]Sheet3'!$A$3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3">'[2]Sheet1 (2)'!#REF!</definedName>
    <definedName name="lcz" localSheetId="4">'[3]Sheet1 (2)'!#REF!</definedName>
    <definedName name="lcz" localSheetId="5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'2'!$B:$B</definedName>
    <definedName name="_xlnm.Print_Titles" localSheetId="2">'3'!$A:$A</definedName>
    <definedName name="_xlnm.Print_Titles" localSheetId="3">'4'!$A:$A</definedName>
    <definedName name="_xlnm.Print_Titles" localSheetId="5">'6'!$A:$A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 '!#REF!</definedName>
    <definedName name="_xlnm.Print_Area" localSheetId="1">'2'!$B$1:$F$26</definedName>
    <definedName name="_xlnm.Print_Area" localSheetId="2">'3'!$A$1:$E$25</definedName>
    <definedName name="_xlnm.Print_Area" localSheetId="3">'4'!$A$1:$E$15</definedName>
    <definedName name="_xlnm.Print_Area" localSheetId="4">'5'!$A$1:$E$32</definedName>
    <definedName name="_xlnm.Print_Area" localSheetId="5">'6'!$A$1:$BT$27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'[7]Sheet3'!$A$2</definedName>
    <definedName name="ц" localSheetId="2">'[7]Sheet3'!$A$2</definedName>
    <definedName name="ц" localSheetId="3">'[7]Sheet3'!$A$2</definedName>
    <definedName name="ц" localSheetId="4">'[8]Sheet3'!$A$2</definedName>
    <definedName name="ц">'[9]Sheet3'!$A$2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<sst xmlns="http://schemas.openxmlformats.org/spreadsheetml/2006/main" count="244" uniqueCount="142">
  <si>
    <t>Показник</t>
  </si>
  <si>
    <t>зміна значення</t>
  </si>
  <si>
    <t>%</t>
  </si>
  <si>
    <t xml:space="preserve"> </t>
  </si>
  <si>
    <t>х</t>
  </si>
  <si>
    <t>Продовження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</si>
  <si>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</si>
  <si>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</si>
  <si>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</si>
  <si>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у порівнянні з минулим роком</t>
  </si>
  <si>
    <t>Усього</t>
  </si>
  <si>
    <t xml:space="preserve"> + (-)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</si>
  <si>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</si>
  <si>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</si>
  <si>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</si>
  <si>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</si>
  <si>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</si>
  <si>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</si>
  <si>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</si>
  <si>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</si>
  <si>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</si>
  <si>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</si>
  <si>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</si>
  <si>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</si>
  <si>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</si>
  <si>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</si>
  <si>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</si>
  <si>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</si>
  <si>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</si>
  <si>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</si>
  <si>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</si>
  <si>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</si>
  <si>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</si>
  <si>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</si>
  <si>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</si>
  <si>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</si>
  <si>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</si>
  <si>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</si>
  <si>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</si>
  <si>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</si>
  <si>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</si>
  <si>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</si>
  <si>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</si>
  <si>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</si>
  <si>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Все населення</t>
  </si>
  <si>
    <t>Рівень зайнятості, %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</si>
  <si>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</si>
  <si>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</si>
  <si>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</si>
  <si>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</si>
  <si>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</si>
  <si>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</si>
  <si>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</si>
  <si>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</si>
  <si>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</si>
  <si>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</si>
  <si>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>За даними Головного управління статистики у Волинській області</t>
  </si>
  <si>
    <t>Ковельський МРЦЗ</t>
  </si>
  <si>
    <t>Луцький  МЦЗ</t>
  </si>
  <si>
    <t>Волинська область</t>
  </si>
  <si>
    <t>Горохівська районна філія  ВОЦЗ</t>
  </si>
  <si>
    <t>Іваничівська районна філія  ВОЦЗ</t>
  </si>
  <si>
    <t>К.Каширська районна філія  ВОЦЗ</t>
  </si>
  <si>
    <t>Ківерцівська районна філія  ВОЦЗ</t>
  </si>
  <si>
    <t>Локачинська районна філія  ВОЦЗ</t>
  </si>
  <si>
    <t>Луцька районна філія  ВОЦЗ</t>
  </si>
  <si>
    <t>Любешівська районна філія  ВОЦЗ</t>
  </si>
  <si>
    <t>Ратнівська районна філія  ВОЦЗ</t>
  </si>
  <si>
    <t>Рожищенська районна філія  ВОЦЗ</t>
  </si>
  <si>
    <t>Шацька районна філія  ВОЦЗ</t>
  </si>
  <si>
    <t>Нововолинська міська філія  ВОЦЗ</t>
  </si>
  <si>
    <t xml:space="preserve"> + (-)                            осіб</t>
  </si>
  <si>
    <t xml:space="preserve"> + (-)                        осіб</t>
  </si>
  <si>
    <t>Надання послуг Волинською обласною службою зайнятості</t>
  </si>
  <si>
    <t>Діяльність Волинської обласної служби зайнятості</t>
  </si>
  <si>
    <t>Волинська</t>
  </si>
  <si>
    <t xml:space="preserve">з них, особи </t>
  </si>
  <si>
    <t>Середній розмір допомоги по безробіттю у лютому, грн.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</si>
  <si>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</si>
  <si>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</si>
  <si>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 xml:space="preserve">Інформація щодо запланованого масового вивільнення працівників                                                                         </t>
  </si>
  <si>
    <t xml:space="preserve">Інформація щодо запланованого масового вивільнення працівників   </t>
  </si>
  <si>
    <t>Любомльська районна філія  ВОЦЗ</t>
  </si>
  <si>
    <t>Маневицька районна філія  ВОЦЗ</t>
  </si>
  <si>
    <t xml:space="preserve">Старовижівська районна філія  ВОЦЗ  </t>
  </si>
  <si>
    <t>Турійська районна філія  ВОЦЗ</t>
  </si>
  <si>
    <t>Вол.-Волинська міськрайонна філія  ВОЦЗ</t>
  </si>
  <si>
    <t>Станом на дату:</t>
  </si>
  <si>
    <t xml:space="preserve">   1.1. з них зареєстровано з початку року</t>
  </si>
  <si>
    <t>4. Отримали ваучер на навчання, осіб</t>
  </si>
  <si>
    <t>6. Кількість осіб, охоплених профорієнтаційними послугами, тис. осіб</t>
  </si>
  <si>
    <t xml:space="preserve">   9.1. з них зареєстровано з початку року</t>
  </si>
  <si>
    <t>15. Середній розмір заробітної плати у вакансіях, грн.</t>
  </si>
  <si>
    <t>16. Кількість претендентів на одну вакансію, особи</t>
  </si>
  <si>
    <t>1. Мали статус безробітного, осіб</t>
  </si>
  <si>
    <t>2. Всього отримали роботу (у т.ч. до набуття статусу безробітного),  осіб</t>
  </si>
  <si>
    <t>3. Проходили професійне навчання безробітні, осіб</t>
  </si>
  <si>
    <t xml:space="preserve">   2.1. Працевлаштовано до набуття статусу,                                      осіб</t>
  </si>
  <si>
    <t xml:space="preserve">   2.2. Питома вага працевлаштованих до набуття статусу, %</t>
  </si>
  <si>
    <t xml:space="preserve">   2.3.1. Шляхом одноразової виплати допомоги по безробіттю, осіб</t>
  </si>
  <si>
    <t xml:space="preserve">   2.3.2. Працевлаштовано з компенсацією витрат роботодавцю єдиного внеску, осіб</t>
  </si>
  <si>
    <t xml:space="preserve">   3.1. з них в ЦПТО, осіб</t>
  </si>
  <si>
    <t>5. Брали участь у громадських та інших роботах тимчасового характеру,  осіб</t>
  </si>
  <si>
    <t>8. Кількість роботодавців, які надали інформацію про вакансії, одиниць</t>
  </si>
  <si>
    <t>9. Кількість вакансій, одиниць</t>
  </si>
  <si>
    <t>10. Мали статус безробітного, осіб</t>
  </si>
  <si>
    <t>11. Отримували допомогу по безробіттю,                                                            осіб</t>
  </si>
  <si>
    <t>13. Кількість вакансій по формі 3-ПН, одиниць</t>
  </si>
  <si>
    <t>14. Інформація про вакансії, отримані з інших джерел, одиниць</t>
  </si>
  <si>
    <t>за формою 3-ПН</t>
  </si>
  <si>
    <t>з інших джерел</t>
  </si>
  <si>
    <t>2017</t>
  </si>
  <si>
    <t>2018</t>
  </si>
  <si>
    <t>2.3. Працевлаштовано безробітних за направленням служби зайнятості, осіб</t>
  </si>
  <si>
    <t>7. Отримували допомогу по безробіттю, осіб</t>
  </si>
  <si>
    <t>у т.ч.</t>
  </si>
  <si>
    <t>Питома вага працевлашто-           ваних до набуття статусу безробітного,%</t>
  </si>
  <si>
    <r>
      <t xml:space="preserve">Мали статус                           безробітного, </t>
    </r>
    <r>
      <rPr>
        <i/>
        <sz val="12"/>
        <rFont val="Times New Roman"/>
        <family val="1"/>
      </rPr>
      <t>осіб</t>
    </r>
  </si>
  <si>
    <r>
      <t xml:space="preserve">зареєстровано                                        з початку року, </t>
    </r>
    <r>
      <rPr>
        <i/>
        <sz val="12"/>
        <rFont val="Times New Roman"/>
        <family val="1"/>
      </rPr>
      <t>осіб</t>
    </r>
  </si>
  <si>
    <r>
      <t xml:space="preserve">Всього отримали роботу                                       (у т.ч. до набуття статусу безробітного), </t>
    </r>
    <r>
      <rPr>
        <i/>
        <sz val="12"/>
        <rFont val="Times New Roman"/>
        <family val="1"/>
      </rPr>
      <t>осіб</t>
    </r>
  </si>
  <si>
    <r>
      <t>Працевлаштовано до набуття статусу  безробітного,</t>
    </r>
    <r>
      <rPr>
        <i/>
        <sz val="12"/>
        <rFont val="Times New Roman"/>
        <family val="1"/>
      </rPr>
      <t xml:space="preserve"> осіб</t>
    </r>
  </si>
  <si>
    <t xml:space="preserve">різниця </t>
  </si>
  <si>
    <r>
      <t xml:space="preserve">Чисельність безробітних,                                   які проходили профнавчання,                                </t>
    </r>
    <r>
      <rPr>
        <i/>
        <sz val="12"/>
        <rFont val="Times New Roman"/>
        <family val="1"/>
      </rPr>
      <t>осіб</t>
    </r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</si>
  <si>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</si>
  <si>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Мають статус безробітного                                       на кінець періоду, </t>
    </r>
    <r>
      <rPr>
        <i/>
        <sz val="12"/>
        <rFont val="Times New Roman"/>
        <family val="1"/>
      </rPr>
      <t>осіб</t>
    </r>
  </si>
  <si>
    <r>
      <t xml:space="preserve">з них отримують допомогу по безробіттю, </t>
    </r>
    <r>
      <rPr>
        <i/>
        <sz val="12"/>
        <rFont val="Times New Roman"/>
        <family val="1"/>
      </rPr>
      <t>осіб</t>
    </r>
  </si>
  <si>
    <r>
      <t xml:space="preserve">Середній розмір заробітної плати у вакансіях, </t>
    </r>
    <r>
      <rPr>
        <i/>
        <sz val="12"/>
        <rFont val="Times New Roman"/>
        <family val="1"/>
      </rPr>
      <t>грн.</t>
    </r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</si>
  <si>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одиниць</t>
    </r>
  </si>
  <si>
    <t>у 7 р.</t>
  </si>
  <si>
    <t xml:space="preserve">Економічна активність населення                                  у середньому за  2017 -2018 рр.         </t>
  </si>
  <si>
    <t xml:space="preserve">  січень-квітень 2018 р.</t>
  </si>
  <si>
    <t xml:space="preserve">  січень-квітень 2019 р.</t>
  </si>
  <si>
    <t>за січень-квітень 2018-2019 рр.</t>
  </si>
  <si>
    <t>у січні-квітні 2018 - 2019 рр.</t>
  </si>
  <si>
    <r>
      <t xml:space="preserve">Середній розмір допомоги по безробіттю у квітні, </t>
    </r>
    <r>
      <rPr>
        <i/>
        <sz val="12"/>
        <rFont val="Times New Roman"/>
        <family val="1"/>
      </rPr>
      <t>грн.</t>
    </r>
  </si>
  <si>
    <t xml:space="preserve"> + 2,4 в.п.</t>
  </si>
  <si>
    <r>
      <rPr>
        <sz val="12"/>
        <color indexed="9"/>
        <rFont val="Times New Roman"/>
        <family val="1"/>
      </rPr>
      <t>.</t>
    </r>
    <r>
      <rPr>
        <sz val="12"/>
        <color indexed="8"/>
        <rFont val="Times New Roman"/>
        <family val="1"/>
      </rPr>
      <t xml:space="preserve"> 0 осіб</t>
    </r>
  </si>
  <si>
    <t>12. Середній розмір допомоги по безробіттю,                                      у квітні, грн.</t>
  </si>
  <si>
    <t xml:space="preserve">  + 518 грн.</t>
  </si>
  <si>
    <t xml:space="preserve"> + 1 288 грн.</t>
  </si>
  <si>
    <t>на  01.05.2018 р.</t>
  </si>
  <si>
    <t>на  01.05.2019 р.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</si>
</sst>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  <numFmt numFmtId="175" formatCode="#,##0.000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[$-422]d\ mmmm\ yyyy&quot; р.&quot;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i/>
      <sz val="18"/>
      <name val="Times New Roman Cyr"/>
      <family val="0"/>
    </font>
    <font>
      <sz val="14"/>
      <name val="Times New Roman Cyr"/>
      <family val="0"/>
    </font>
    <font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name val="Times New Roman"/>
      <family val="1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9"/>
      <name val="Times New Roman"/>
      <family val="1"/>
    </font>
    <font>
      <b/>
      <sz val="18"/>
      <name val="Times New Roman Cyr"/>
      <family val="0"/>
    </font>
    <font>
      <sz val="10"/>
      <color indexed="9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52"/>
      <name val="Calibri"/>
      <family val="2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 Cyr"/>
      <family val="0"/>
    </font>
    <font>
      <sz val="14"/>
      <color theme="1"/>
      <name val="Times New Roman Cyr"/>
      <family val="0"/>
    </font>
    <font>
      <b/>
      <sz val="12"/>
      <color theme="1"/>
      <name val="Times New Roman"/>
      <family val="1"/>
    </font>
    <font>
      <b/>
      <sz val="18"/>
      <color theme="1" tint="0.04998999834060669"/>
      <name val="Times New Roman"/>
      <family val="1"/>
    </font>
    <font>
      <sz val="18"/>
      <color theme="1" tint="0.04998999834060669"/>
      <name val="Times New Roman"/>
      <family val="1"/>
    </font>
    <font>
      <sz val="12"/>
      <color theme="1" tint="0.04998999834060669"/>
      <name val="Times New Roman"/>
      <family val="1"/>
    </font>
    <font>
      <b/>
      <sz val="14"/>
      <color theme="1" tint="0.04998999834060669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/>
      <top style="double"/>
      <bottom style="hair"/>
    </border>
    <border>
      <left style="thin"/>
      <right style="double"/>
      <top style="double"/>
      <bottom style="hair"/>
    </border>
    <border>
      <left style="double"/>
      <right/>
      <top/>
      <bottom style="thin"/>
    </border>
    <border>
      <left style="double"/>
      <right/>
      <top/>
      <bottom style="hair"/>
    </border>
    <border>
      <left style="thin"/>
      <right style="double"/>
      <top/>
      <bottom style="hair"/>
    </border>
    <border>
      <left style="double"/>
      <right/>
      <top style="hair"/>
      <bottom style="thin"/>
    </border>
    <border>
      <left style="thin"/>
      <right style="double"/>
      <top style="hair"/>
      <bottom style="thin"/>
    </border>
    <border>
      <left style="double"/>
      <right/>
      <top style="thin"/>
      <bottom style="hair"/>
    </border>
    <border>
      <left style="thin"/>
      <right style="double"/>
      <top style="thin"/>
      <bottom style="hair"/>
    </border>
    <border>
      <left style="thin"/>
      <right style="double"/>
      <top/>
      <bottom style="thin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7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4" borderId="0" applyNumberFormat="0" applyBorder="0" applyAlignment="0" applyProtection="0"/>
    <xf numFmtId="0" fontId="0" fillId="10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15" borderId="0" applyNumberFormat="0" applyBorder="0" applyAlignment="0" applyProtection="0"/>
    <xf numFmtId="0" fontId="1" fillId="6" borderId="0" applyNumberFormat="0" applyBorder="0" applyAlignment="0" applyProtection="0"/>
    <xf numFmtId="0" fontId="0" fillId="16" borderId="0" applyNumberFormat="0" applyBorder="0" applyAlignment="0" applyProtection="0"/>
    <xf numFmtId="0" fontId="1" fillId="3" borderId="0" applyNumberFormat="0" applyBorder="0" applyAlignment="0" applyProtection="0"/>
    <xf numFmtId="0" fontId="0" fillId="17" borderId="0" applyNumberFormat="0" applyBorder="0" applyAlignment="0" applyProtection="0"/>
    <xf numFmtId="0" fontId="1" fillId="13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6" borderId="0" applyNumberFormat="0" applyBorder="0" applyAlignment="0" applyProtection="0"/>
    <xf numFmtId="0" fontId="0" fillId="20" borderId="0" applyNumberFormat="0" applyBorder="0" applyAlignment="0" applyProtection="0"/>
    <xf numFmtId="0" fontId="1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1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72" fillId="23" borderId="0" applyNumberFormat="0" applyBorder="0" applyAlignment="0" applyProtection="0"/>
    <xf numFmtId="0" fontId="38" fillId="6" borderId="0" applyNumberFormat="0" applyBorder="0" applyAlignment="0" applyProtection="0"/>
    <xf numFmtId="0" fontId="72" fillId="24" borderId="0" applyNumberFormat="0" applyBorder="0" applyAlignment="0" applyProtection="0"/>
    <xf numFmtId="0" fontId="38" fillId="21" borderId="0" applyNumberFormat="0" applyBorder="0" applyAlignment="0" applyProtection="0"/>
    <xf numFmtId="0" fontId="72" fillId="25" borderId="0" applyNumberFormat="0" applyBorder="0" applyAlignment="0" applyProtection="0"/>
    <xf numFmtId="0" fontId="38" fillId="22" borderId="0" applyNumberFormat="0" applyBorder="0" applyAlignment="0" applyProtection="0"/>
    <xf numFmtId="0" fontId="72" fillId="26" borderId="0" applyNumberFormat="0" applyBorder="0" applyAlignment="0" applyProtection="0"/>
    <xf numFmtId="0" fontId="38" fillId="14" borderId="0" applyNumberFormat="0" applyBorder="0" applyAlignment="0" applyProtection="0"/>
    <xf numFmtId="0" fontId="72" fillId="27" borderId="0" applyNumberFormat="0" applyBorder="0" applyAlignment="0" applyProtection="0"/>
    <xf numFmtId="0" fontId="38" fillId="6" borderId="0" applyNumberFormat="0" applyBorder="0" applyAlignment="0" applyProtection="0"/>
    <xf numFmtId="0" fontId="72" fillId="28" borderId="0" applyNumberFormat="0" applyBorder="0" applyAlignment="0" applyProtection="0"/>
    <xf numFmtId="0" fontId="38" fillId="3" borderId="0" applyNumberFormat="0" applyBorder="0" applyAlignment="0" applyProtection="0"/>
    <xf numFmtId="0" fontId="38" fillId="29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2" fillId="33" borderId="0" applyNumberFormat="0" applyBorder="0" applyAlignment="0" applyProtection="0"/>
    <xf numFmtId="0" fontId="47" fillId="34" borderId="1" applyNumberFormat="0" applyAlignment="0" applyProtection="0"/>
    <xf numFmtId="0" fontId="41" fillId="35" borderId="2" applyNumberFormat="0" applyAlignment="0" applyProtection="0"/>
    <xf numFmtId="0" fontId="43" fillId="0" borderId="0" applyNumberFormat="0" applyFill="0" applyBorder="0" applyAlignment="0" applyProtection="0"/>
    <xf numFmtId="0" fontId="45" fillId="6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9" fillId="13" borderId="1" applyNumberFormat="0" applyAlignment="0" applyProtection="0"/>
    <xf numFmtId="0" fontId="44" fillId="0" borderId="6" applyNumberFormat="0" applyFill="0" applyAlignment="0" applyProtection="0"/>
    <xf numFmtId="0" fontId="51" fillId="13" borderId="0" applyNumberFormat="0" applyBorder="0" applyAlignment="0" applyProtection="0"/>
    <xf numFmtId="0" fontId="10" fillId="4" borderId="7" applyNumberFormat="0" applyFont="0" applyAlignment="0" applyProtection="0"/>
    <xf numFmtId="0" fontId="40" fillId="34" borderId="8" applyNumberFormat="0" applyAlignment="0" applyProtection="0"/>
    <xf numFmtId="0" fontId="72" fillId="36" borderId="0" applyNumberFormat="0" applyBorder="0" applyAlignment="0" applyProtection="0"/>
    <xf numFmtId="0" fontId="72" fillId="37" borderId="0" applyNumberFormat="0" applyBorder="0" applyAlignment="0" applyProtection="0"/>
    <xf numFmtId="0" fontId="72" fillId="38" borderId="0" applyNumberFormat="0" applyBorder="0" applyAlignment="0" applyProtection="0"/>
    <xf numFmtId="0" fontId="72" fillId="39" borderId="0" applyNumberFormat="0" applyBorder="0" applyAlignment="0" applyProtection="0"/>
    <xf numFmtId="0" fontId="72" fillId="40" borderId="0" applyNumberFormat="0" applyBorder="0" applyAlignment="0" applyProtection="0"/>
    <xf numFmtId="0" fontId="72" fillId="41" borderId="0" applyNumberFormat="0" applyBorder="0" applyAlignment="0" applyProtection="0"/>
    <xf numFmtId="0" fontId="73" fillId="42" borderId="9" applyNumberFormat="0" applyAlignment="0" applyProtection="0"/>
    <xf numFmtId="0" fontId="74" fillId="43" borderId="10" applyNumberFormat="0" applyAlignment="0" applyProtection="0"/>
    <xf numFmtId="0" fontId="75" fillId="43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11" applyNumberFormat="0" applyFill="0" applyAlignment="0" applyProtection="0"/>
    <xf numFmtId="0" fontId="77" fillId="0" borderId="12" applyNumberFormat="0" applyFill="0" applyAlignment="0" applyProtection="0"/>
    <xf numFmtId="0" fontId="78" fillId="0" borderId="13" applyNumberFormat="0" applyFill="0" applyAlignment="0" applyProtection="0"/>
    <xf numFmtId="0" fontId="78" fillId="0" borderId="0" applyNumberForma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79" fillId="0" borderId="14" applyNumberFormat="0" applyFill="0" applyAlignment="0" applyProtection="0"/>
    <xf numFmtId="0" fontId="80" fillId="44" borderId="15" applyNumberFormat="0" applyAlignment="0" applyProtection="0"/>
    <xf numFmtId="0" fontId="81" fillId="0" borderId="0" applyNumberFormat="0" applyFill="0" applyBorder="0" applyAlignment="0" applyProtection="0"/>
    <xf numFmtId="0" fontId="82" fillId="45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83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36" fillId="0" borderId="0">
      <alignment/>
      <protection/>
    </xf>
    <xf numFmtId="0" fontId="23" fillId="0" borderId="0">
      <alignment/>
      <protection/>
    </xf>
    <xf numFmtId="0" fontId="10" fillId="0" borderId="0">
      <alignment/>
      <protection/>
    </xf>
    <xf numFmtId="0" fontId="84" fillId="46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86" fillId="0" borderId="17" applyNumberFormat="0" applyFill="0" applyAlignment="0" applyProtection="0"/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8" fillId="48" borderId="0" applyNumberFormat="0" applyBorder="0" applyAlignment="0" applyProtection="0"/>
  </cellStyleXfs>
  <cellXfs count="269">
    <xf numFmtId="0" fontId="0" fillId="0" borderId="0" xfId="0" applyFont="1" applyAlignment="1">
      <alignment/>
    </xf>
    <xf numFmtId="0" fontId="2" fillId="0" borderId="0" xfId="114">
      <alignment/>
      <protection/>
    </xf>
    <xf numFmtId="0" fontId="2" fillId="49" borderId="0" xfId="114" applyFill="1">
      <alignment/>
      <protection/>
    </xf>
    <xf numFmtId="1" fontId="8" fillId="0" borderId="0" xfId="117" applyNumberFormat="1" applyFont="1" applyFill="1" applyProtection="1">
      <alignment/>
      <protection locked="0"/>
    </xf>
    <xf numFmtId="1" fontId="3" fillId="0" borderId="0" xfId="117" applyNumberFormat="1" applyFont="1" applyFill="1" applyAlignment="1" applyProtection="1">
      <alignment/>
      <protection locked="0"/>
    </xf>
    <xf numFmtId="1" fontId="11" fillId="0" borderId="0" xfId="117" applyNumberFormat="1" applyFont="1" applyFill="1" applyAlignment="1" applyProtection="1">
      <alignment horizontal="center"/>
      <protection locked="0"/>
    </xf>
    <xf numFmtId="1" fontId="2" fillId="0" borderId="0" xfId="117" applyNumberFormat="1" applyFont="1" applyFill="1" applyProtection="1">
      <alignment/>
      <protection locked="0"/>
    </xf>
    <xf numFmtId="1" fontId="2" fillId="0" borderId="0" xfId="117" applyNumberFormat="1" applyFont="1" applyFill="1" applyAlignment="1" applyProtection="1">
      <alignment/>
      <protection locked="0"/>
    </xf>
    <xf numFmtId="1" fontId="7" fillId="0" borderId="0" xfId="117" applyNumberFormat="1" applyFont="1" applyFill="1" applyAlignment="1" applyProtection="1">
      <alignment horizontal="right"/>
      <protection locked="0"/>
    </xf>
    <xf numFmtId="1" fontId="5" fillId="0" borderId="0" xfId="117" applyNumberFormat="1" applyFont="1" applyFill="1" applyProtection="1">
      <alignment/>
      <protection locked="0"/>
    </xf>
    <xf numFmtId="1" fontId="3" fillId="0" borderId="18" xfId="117" applyNumberFormat="1" applyFont="1" applyFill="1" applyBorder="1" applyAlignment="1" applyProtection="1">
      <alignment/>
      <protection locked="0"/>
    </xf>
    <xf numFmtId="1" fontId="11" fillId="0" borderId="0" xfId="117" applyNumberFormat="1" applyFont="1" applyFill="1" applyBorder="1" applyAlignment="1" applyProtection="1">
      <alignment horizontal="center"/>
      <protection locked="0"/>
    </xf>
    <xf numFmtId="1" fontId="2" fillId="0" borderId="0" xfId="117" applyNumberFormat="1" applyFont="1" applyFill="1" applyBorder="1" applyProtection="1">
      <alignment/>
      <protection locked="0"/>
    </xf>
    <xf numFmtId="1" fontId="15" fillId="0" borderId="19" xfId="117" applyNumberFormat="1" applyFont="1" applyFill="1" applyBorder="1" applyAlignment="1" applyProtection="1">
      <alignment horizontal="center" vertical="center" wrapText="1"/>
      <protection/>
    </xf>
    <xf numFmtId="1" fontId="11" fillId="0" borderId="19" xfId="117" applyNumberFormat="1" applyFont="1" applyFill="1" applyBorder="1" applyAlignment="1" applyProtection="1">
      <alignment horizontal="center" vertical="center" wrapText="1"/>
      <protection/>
    </xf>
    <xf numFmtId="1" fontId="14" fillId="0" borderId="19" xfId="117" applyNumberFormat="1" applyFont="1" applyFill="1" applyBorder="1" applyAlignment="1" applyProtection="1">
      <alignment horizontal="center" vertical="center" wrapText="1"/>
      <protection/>
    </xf>
    <xf numFmtId="1" fontId="15" fillId="0" borderId="0" xfId="117" applyNumberFormat="1" applyFont="1" applyFill="1" applyProtection="1">
      <alignment/>
      <protection locked="0"/>
    </xf>
    <xf numFmtId="0" fontId="19" fillId="0" borderId="0" xfId="122" applyFont="1" applyFill="1">
      <alignment/>
      <protection/>
    </xf>
    <xf numFmtId="0" fontId="21" fillId="0" borderId="0" xfId="122" applyFont="1" applyFill="1" applyBorder="1" applyAlignment="1">
      <alignment horizontal="center"/>
      <protection/>
    </xf>
    <xf numFmtId="0" fontId="21" fillId="0" borderId="0" xfId="122" applyFont="1" applyFill="1">
      <alignment/>
      <protection/>
    </xf>
    <xf numFmtId="0" fontId="23" fillId="0" borderId="0" xfId="122" applyFont="1" applyFill="1" applyAlignment="1">
      <alignment vertical="center"/>
      <protection/>
    </xf>
    <xf numFmtId="0" fontId="24" fillId="0" borderId="0" xfId="122" applyFont="1" applyFill="1">
      <alignment/>
      <protection/>
    </xf>
    <xf numFmtId="0" fontId="24" fillId="0" borderId="0" xfId="122" applyFont="1" applyFill="1" applyAlignment="1">
      <alignment vertical="center"/>
      <protection/>
    </xf>
    <xf numFmtId="0" fontId="24" fillId="0" borderId="0" xfId="122" applyFont="1" applyFill="1" applyAlignment="1">
      <alignment wrapText="1"/>
      <protection/>
    </xf>
    <xf numFmtId="3" fontId="22" fillId="0" borderId="19" xfId="122" applyNumberFormat="1" applyFont="1" applyFill="1" applyBorder="1" applyAlignment="1">
      <alignment horizontal="center" vertical="center"/>
      <protection/>
    </xf>
    <xf numFmtId="0" fontId="21" fillId="0" borderId="0" xfId="122" applyFont="1" applyFill="1" applyAlignment="1">
      <alignment vertical="center"/>
      <protection/>
    </xf>
    <xf numFmtId="3" fontId="26" fillId="0" borderId="19" xfId="122" applyNumberFormat="1" applyFont="1" applyFill="1" applyBorder="1" applyAlignment="1">
      <alignment horizontal="center" vertical="center" wrapText="1"/>
      <protection/>
    </xf>
    <xf numFmtId="3" fontId="26" fillId="0" borderId="19" xfId="122" applyNumberFormat="1" applyFont="1" applyFill="1" applyBorder="1" applyAlignment="1">
      <alignment horizontal="center" vertical="center"/>
      <protection/>
    </xf>
    <xf numFmtId="0" fontId="31" fillId="0" borderId="0" xfId="113" applyFont="1">
      <alignment/>
      <protection/>
    </xf>
    <xf numFmtId="0" fontId="33" fillId="0" borderId="20" xfId="113" applyFont="1" applyBorder="1" applyAlignment="1">
      <alignment horizontal="center" vertical="center" wrapText="1"/>
      <protection/>
    </xf>
    <xf numFmtId="0" fontId="24" fillId="0" borderId="21" xfId="113" applyFont="1" applyBorder="1" applyAlignment="1">
      <alignment horizontal="center" vertical="center" wrapText="1"/>
      <protection/>
    </xf>
    <xf numFmtId="0" fontId="21" fillId="0" borderId="0" xfId="113" applyFont="1" applyBorder="1" applyAlignment="1">
      <alignment horizontal="left" vertical="top" wrapText="1"/>
      <protection/>
    </xf>
    <xf numFmtId="0" fontId="31" fillId="0" borderId="0" xfId="113" applyFont="1" applyFill="1">
      <alignment/>
      <protection/>
    </xf>
    <xf numFmtId="0" fontId="21" fillId="0" borderId="0" xfId="113" applyFont="1">
      <alignment/>
      <protection/>
    </xf>
    <xf numFmtId="0" fontId="21" fillId="0" borderId="0" xfId="113" applyFont="1" applyBorder="1">
      <alignment/>
      <protection/>
    </xf>
    <xf numFmtId="0" fontId="31" fillId="0" borderId="0" xfId="113" applyFont="1">
      <alignment/>
      <protection/>
    </xf>
    <xf numFmtId="172" fontId="23" fillId="0" borderId="22" xfId="113" applyNumberFormat="1" applyFont="1" applyFill="1" applyBorder="1" applyAlignment="1">
      <alignment horizontal="center" vertical="center"/>
      <protection/>
    </xf>
    <xf numFmtId="172" fontId="23" fillId="0" borderId="23" xfId="113" applyNumberFormat="1" applyFont="1" applyBorder="1" applyAlignment="1">
      <alignment horizontal="center" vertical="center"/>
      <protection/>
    </xf>
    <xf numFmtId="172" fontId="27" fillId="0" borderId="24" xfId="113" applyNumberFormat="1" applyFont="1" applyFill="1" applyBorder="1" applyAlignment="1">
      <alignment horizontal="center" vertical="center"/>
      <protection/>
    </xf>
    <xf numFmtId="172" fontId="23" fillId="0" borderId="25" xfId="113" applyNumberFormat="1" applyFont="1" applyFill="1" applyBorder="1" applyAlignment="1">
      <alignment horizontal="center" vertical="center"/>
      <protection/>
    </xf>
    <xf numFmtId="172" fontId="23" fillId="0" borderId="26" xfId="113" applyNumberFormat="1" applyFont="1" applyFill="1" applyBorder="1" applyAlignment="1">
      <alignment horizontal="center" vertical="center"/>
      <protection/>
    </xf>
    <xf numFmtId="172" fontId="27" fillId="0" borderId="27" xfId="113" applyNumberFormat="1" applyFont="1" applyFill="1" applyBorder="1" applyAlignment="1">
      <alignment horizontal="center" vertical="center"/>
      <protection/>
    </xf>
    <xf numFmtId="172" fontId="27" fillId="0" borderId="28" xfId="113" applyNumberFormat="1" applyFont="1" applyFill="1" applyBorder="1" applyAlignment="1">
      <alignment horizontal="center" vertical="center"/>
      <protection/>
    </xf>
    <xf numFmtId="172" fontId="23" fillId="0" borderId="29" xfId="113" applyNumberFormat="1" applyFont="1" applyFill="1" applyBorder="1" applyAlignment="1">
      <alignment horizontal="center" vertical="center"/>
      <protection/>
    </xf>
    <xf numFmtId="172" fontId="23" fillId="0" borderId="30" xfId="113" applyNumberFormat="1" applyFont="1" applyFill="1" applyBorder="1" applyAlignment="1">
      <alignment horizontal="center" vertical="center"/>
      <protection/>
    </xf>
    <xf numFmtId="172" fontId="27" fillId="0" borderId="31" xfId="113" applyNumberFormat="1" applyFont="1" applyFill="1" applyBorder="1" applyAlignment="1">
      <alignment horizontal="center" vertical="center"/>
      <protection/>
    </xf>
    <xf numFmtId="0" fontId="5" fillId="34" borderId="23" xfId="113" applyFont="1" applyFill="1" applyBorder="1" applyAlignment="1">
      <alignment horizontal="left" vertical="center" wrapText="1"/>
      <protection/>
    </xf>
    <xf numFmtId="0" fontId="35" fillId="0" borderId="31" xfId="113" applyFont="1" applyBorder="1" applyAlignment="1">
      <alignment horizontal="left" vertical="center" wrapText="1"/>
      <protection/>
    </xf>
    <xf numFmtId="0" fontId="5" fillId="0" borderId="26" xfId="113" applyFont="1" applyFill="1" applyBorder="1" applyAlignment="1">
      <alignment horizontal="left" vertical="center" wrapText="1"/>
      <protection/>
    </xf>
    <xf numFmtId="0" fontId="35" fillId="0" borderId="28" xfId="113" applyFont="1" applyFill="1" applyBorder="1" applyAlignment="1">
      <alignment horizontal="left" vertical="center" wrapText="1"/>
      <protection/>
    </xf>
    <xf numFmtId="0" fontId="5" fillId="0" borderId="30" xfId="113" applyFont="1" applyFill="1" applyBorder="1" applyAlignment="1">
      <alignment horizontal="left" vertical="center" wrapText="1"/>
      <protection/>
    </xf>
    <xf numFmtId="0" fontId="35" fillId="0" borderId="31" xfId="113" applyFont="1" applyFill="1" applyBorder="1" applyAlignment="1">
      <alignment horizontal="left" vertical="center" wrapText="1"/>
      <protection/>
    </xf>
    <xf numFmtId="49" fontId="34" fillId="0" borderId="32" xfId="113" applyNumberFormat="1" applyFont="1" applyFill="1" applyBorder="1" applyAlignment="1">
      <alignment horizontal="center" vertical="center" wrapText="1"/>
      <protection/>
    </xf>
    <xf numFmtId="49" fontId="34" fillId="0" borderId="33" xfId="113" applyNumberFormat="1" applyFont="1" applyFill="1" applyBorder="1" applyAlignment="1">
      <alignment horizontal="center" vertical="center" wrapText="1"/>
      <protection/>
    </xf>
    <xf numFmtId="0" fontId="2" fillId="0" borderId="0" xfId="120" applyFont="1" applyAlignment="1">
      <alignment vertical="top"/>
      <protection/>
    </xf>
    <xf numFmtId="0" fontId="35" fillId="0" borderId="0" xfId="113" applyFont="1" applyAlignment="1">
      <alignment vertical="top"/>
      <protection/>
    </xf>
    <xf numFmtId="0" fontId="2" fillId="0" borderId="0" xfId="120" applyFont="1" applyFill="1" applyAlignment="1">
      <alignment vertical="top"/>
      <protection/>
    </xf>
    <xf numFmtId="0" fontId="28" fillId="0" borderId="0" xfId="120" applyFont="1" applyFill="1" applyAlignment="1">
      <alignment horizontal="center" vertical="top" wrapText="1"/>
      <protection/>
    </xf>
    <xf numFmtId="0" fontId="35" fillId="0" borderId="0" xfId="120" applyFont="1" applyFill="1" applyAlignment="1">
      <alignment horizontal="right" vertical="center"/>
      <protection/>
    </xf>
    <xf numFmtId="0" fontId="29" fillId="0" borderId="0" xfId="120" applyFont="1" applyFill="1" applyAlignment="1">
      <alignment horizontal="center" vertical="top" wrapText="1"/>
      <protection/>
    </xf>
    <xf numFmtId="0" fontId="12" fillId="0" borderId="0" xfId="120" applyFont="1" applyAlignment="1">
      <alignment horizontal="center" vertical="center"/>
      <protection/>
    </xf>
    <xf numFmtId="0" fontId="2" fillId="0" borderId="0" xfId="120" applyFont="1" applyAlignment="1">
      <alignment vertical="center"/>
      <protection/>
    </xf>
    <xf numFmtId="3" fontId="2" fillId="0" borderId="0" xfId="120" applyNumberFormat="1" applyFont="1" applyAlignment="1">
      <alignment vertical="center"/>
      <protection/>
    </xf>
    <xf numFmtId="0" fontId="17" fillId="0" borderId="0" xfId="120" applyFont="1" applyAlignment="1">
      <alignment horizontal="center" vertical="center"/>
      <protection/>
    </xf>
    <xf numFmtId="173" fontId="17" fillId="0" borderId="0" xfId="120" applyNumberFormat="1" applyFont="1" applyAlignment="1">
      <alignment horizontal="center" vertical="center"/>
      <protection/>
    </xf>
    <xf numFmtId="172" fontId="2" fillId="0" borderId="0" xfId="120" applyNumberFormat="1" applyFont="1" applyAlignment="1">
      <alignment vertical="center"/>
      <protection/>
    </xf>
    <xf numFmtId="173" fontId="17" fillId="50" borderId="0" xfId="120" applyNumberFormat="1" applyFont="1" applyFill="1" applyAlignment="1">
      <alignment horizontal="center" vertical="center"/>
      <protection/>
    </xf>
    <xf numFmtId="0" fontId="2" fillId="0" borderId="0" xfId="120" applyFont="1">
      <alignment/>
      <protection/>
    </xf>
    <xf numFmtId="0" fontId="25" fillId="0" borderId="0" xfId="122" applyFont="1" applyFill="1" applyAlignment="1">
      <alignment horizontal="center"/>
      <protection/>
    </xf>
    <xf numFmtId="0" fontId="22" fillId="0" borderId="19" xfId="122" applyFont="1" applyFill="1" applyBorder="1" applyAlignment="1">
      <alignment horizontal="center" vertical="center" wrapText="1"/>
      <protection/>
    </xf>
    <xf numFmtId="0" fontId="18" fillId="0" borderId="19" xfId="122" applyFont="1" applyFill="1" applyBorder="1" applyAlignment="1">
      <alignment horizontal="center" vertical="center" wrapText="1"/>
      <protection/>
    </xf>
    <xf numFmtId="0" fontId="18" fillId="0" borderId="34" xfId="122" applyFont="1" applyFill="1" applyBorder="1" applyAlignment="1">
      <alignment horizontal="center" vertical="center" wrapText="1"/>
      <protection/>
    </xf>
    <xf numFmtId="0" fontId="22" fillId="0" borderId="35" xfId="122" applyFont="1" applyFill="1" applyBorder="1" applyAlignment="1">
      <alignment horizontal="center" vertical="center" wrapText="1"/>
      <protection/>
    </xf>
    <xf numFmtId="0" fontId="17" fillId="0" borderId="35" xfId="118" applyFont="1" applyBorder="1" applyAlignment="1">
      <alignment vertical="center" wrapText="1"/>
      <protection/>
    </xf>
    <xf numFmtId="0" fontId="17" fillId="0" borderId="36" xfId="118" applyFont="1" applyBorder="1" applyAlignment="1">
      <alignment vertical="center" wrapText="1"/>
      <protection/>
    </xf>
    <xf numFmtId="3" fontId="26" fillId="0" borderId="37" xfId="122" applyNumberFormat="1" applyFont="1" applyFill="1" applyBorder="1" applyAlignment="1">
      <alignment horizontal="center" vertical="center" wrapText="1"/>
      <protection/>
    </xf>
    <xf numFmtId="3" fontId="26" fillId="0" borderId="37" xfId="122" applyNumberFormat="1" applyFont="1" applyFill="1" applyBorder="1" applyAlignment="1">
      <alignment horizontal="center" vertical="center"/>
      <protection/>
    </xf>
    <xf numFmtId="14" fontId="22" fillId="0" borderId="34" xfId="104" applyNumberFormat="1" applyFont="1" applyBorder="1" applyAlignment="1">
      <alignment horizontal="center" vertical="center" wrapText="1"/>
      <protection/>
    </xf>
    <xf numFmtId="0" fontId="22" fillId="0" borderId="35" xfId="122" applyFont="1" applyFill="1" applyBorder="1" applyAlignment="1">
      <alignment horizontal="center" vertical="center" wrapText="1"/>
      <protection/>
    </xf>
    <xf numFmtId="3" fontId="22" fillId="49" borderId="19" xfId="122" applyNumberFormat="1" applyFont="1" applyFill="1" applyBorder="1" applyAlignment="1">
      <alignment horizontal="center" vertical="center"/>
      <protection/>
    </xf>
    <xf numFmtId="3" fontId="89" fillId="49" borderId="19" xfId="122" applyNumberFormat="1" applyFont="1" applyFill="1" applyBorder="1" applyAlignment="1">
      <alignment horizontal="center" vertical="center"/>
      <protection/>
    </xf>
    <xf numFmtId="3" fontId="89" fillId="49" borderId="38" xfId="122" applyNumberFormat="1" applyFont="1" applyFill="1" applyBorder="1" applyAlignment="1">
      <alignment horizontal="center" vertical="center"/>
      <protection/>
    </xf>
    <xf numFmtId="0" fontId="26" fillId="0" borderId="35" xfId="122" applyFont="1" applyFill="1" applyBorder="1" applyAlignment="1">
      <alignment horizontal="left" vertical="center" wrapText="1"/>
      <protection/>
    </xf>
    <xf numFmtId="3" fontId="37" fillId="0" borderId="19" xfId="104" applyNumberFormat="1" applyFont="1" applyBorder="1" applyAlignment="1">
      <alignment horizontal="center" vertical="center" wrapText="1"/>
      <protection/>
    </xf>
    <xf numFmtId="3" fontId="90" fillId="49" borderId="38" xfId="122" applyNumberFormat="1" applyFont="1" applyFill="1" applyBorder="1" applyAlignment="1">
      <alignment horizontal="center" vertical="center"/>
      <protection/>
    </xf>
    <xf numFmtId="0" fontId="26" fillId="0" borderId="36" xfId="122" applyFont="1" applyFill="1" applyBorder="1" applyAlignment="1">
      <alignment horizontal="left" vertical="center" wrapText="1"/>
      <protection/>
    </xf>
    <xf numFmtId="3" fontId="90" fillId="49" borderId="39" xfId="122" applyNumberFormat="1" applyFont="1" applyFill="1" applyBorder="1" applyAlignment="1">
      <alignment horizontal="center" vertical="center"/>
      <protection/>
    </xf>
    <xf numFmtId="0" fontId="5" fillId="49" borderId="0" xfId="120" applyFont="1" applyFill="1" applyAlignment="1">
      <alignment horizontal="center" vertical="center"/>
      <protection/>
    </xf>
    <xf numFmtId="0" fontId="4" fillId="49" borderId="40" xfId="115" applyFont="1" applyFill="1" applyBorder="1" applyAlignment="1">
      <alignment horizontal="left" vertical="center" wrapText="1"/>
      <protection/>
    </xf>
    <xf numFmtId="0" fontId="4" fillId="49" borderId="19" xfId="115" applyFont="1" applyFill="1" applyBorder="1" applyAlignment="1">
      <alignment horizontal="left" vertical="center" wrapText="1"/>
      <protection/>
    </xf>
    <xf numFmtId="172" fontId="4" fillId="49" borderId="19" xfId="115" applyNumberFormat="1" applyFont="1" applyFill="1" applyBorder="1" applyAlignment="1">
      <alignment horizontal="center" vertical="center" wrapText="1"/>
      <protection/>
    </xf>
    <xf numFmtId="0" fontId="91" fillId="49" borderId="19" xfId="105" applyFont="1" applyFill="1" applyBorder="1" applyAlignment="1">
      <alignment horizontal="left" vertical="center" wrapText="1"/>
      <protection/>
    </xf>
    <xf numFmtId="1" fontId="2" fillId="49" borderId="19" xfId="117" applyNumberFormat="1" applyFont="1" applyFill="1" applyBorder="1" applyAlignment="1" applyProtection="1">
      <alignment horizontal="center"/>
      <protection/>
    </xf>
    <xf numFmtId="1" fontId="2" fillId="49" borderId="0" xfId="117" applyNumberFormat="1" applyFont="1" applyFill="1" applyProtection="1">
      <alignment/>
      <protection locked="0"/>
    </xf>
    <xf numFmtId="0" fontId="92" fillId="0" borderId="19" xfId="120" applyFont="1" applyBorder="1" applyAlignment="1">
      <alignment horizontal="center" vertical="center" wrapText="1"/>
      <protection/>
    </xf>
    <xf numFmtId="0" fontId="92" fillId="0" borderId="19" xfId="120" applyFont="1" applyFill="1" applyBorder="1" applyAlignment="1">
      <alignment horizontal="center" vertical="center" wrapText="1"/>
      <protection/>
    </xf>
    <xf numFmtId="0" fontId="93" fillId="0" borderId="19" xfId="120" applyFont="1" applyFill="1" applyBorder="1" applyAlignment="1">
      <alignment horizontal="center" vertical="center" wrapText="1"/>
      <protection/>
    </xf>
    <xf numFmtId="0" fontId="93" fillId="0" borderId="19" xfId="120" applyFont="1" applyBorder="1" applyAlignment="1">
      <alignment horizontal="center" vertical="center" wrapText="1"/>
      <protection/>
    </xf>
    <xf numFmtId="0" fontId="93" fillId="0" borderId="19" xfId="120" applyNumberFormat="1" applyFont="1" applyBorder="1" applyAlignment="1">
      <alignment horizontal="center" vertical="center" wrapText="1"/>
      <protection/>
    </xf>
    <xf numFmtId="0" fontId="92" fillId="49" borderId="19" xfId="117" applyNumberFormat="1" applyFont="1" applyFill="1" applyBorder="1" applyAlignment="1" applyProtection="1">
      <alignment horizontal="left" vertical="center"/>
      <protection locked="0"/>
    </xf>
    <xf numFmtId="3" fontId="92" fillId="49" borderId="19" xfId="113" applyNumberFormat="1" applyFont="1" applyFill="1" applyBorder="1" applyAlignment="1">
      <alignment horizontal="center" vertical="center"/>
      <protection/>
    </xf>
    <xf numFmtId="1" fontId="93" fillId="49" borderId="19" xfId="117" applyNumberFormat="1" applyFont="1" applyFill="1" applyBorder="1" applyProtection="1">
      <alignment/>
      <protection locked="0"/>
    </xf>
    <xf numFmtId="0" fontId="93" fillId="0" borderId="19" xfId="120" applyFont="1" applyBorder="1" applyAlignment="1">
      <alignment horizontal="center"/>
      <protection/>
    </xf>
    <xf numFmtId="1" fontId="93" fillId="49" borderId="19" xfId="113" applyNumberFormat="1" applyFont="1" applyFill="1" applyBorder="1" applyAlignment="1">
      <alignment horizontal="center" vertical="center"/>
      <protection/>
    </xf>
    <xf numFmtId="3" fontId="93" fillId="49" borderId="19" xfId="113" applyNumberFormat="1" applyFont="1" applyFill="1" applyBorder="1" applyAlignment="1">
      <alignment horizontal="center" vertical="center"/>
      <protection/>
    </xf>
    <xf numFmtId="1" fontId="93" fillId="49" borderId="19" xfId="117" applyNumberFormat="1" applyFont="1" applyFill="1" applyBorder="1" applyAlignment="1" applyProtection="1">
      <alignment vertical="center"/>
      <protection locked="0"/>
    </xf>
    <xf numFmtId="1" fontId="26" fillId="0" borderId="34" xfId="122" applyNumberFormat="1" applyFont="1" applyFill="1" applyBorder="1" applyAlignment="1">
      <alignment horizontal="center" vertical="center" wrapText="1"/>
      <protection/>
    </xf>
    <xf numFmtId="1" fontId="4" fillId="49" borderId="19" xfId="115" applyNumberFormat="1" applyFont="1" applyFill="1" applyBorder="1" applyAlignment="1">
      <alignment horizontal="center" vertical="center" wrapText="1"/>
      <protection/>
    </xf>
    <xf numFmtId="1" fontId="4" fillId="49" borderId="19" xfId="116" applyNumberFormat="1" applyFont="1" applyFill="1" applyBorder="1" applyAlignment="1">
      <alignment horizontal="center" vertical="center" wrapText="1"/>
      <protection/>
    </xf>
    <xf numFmtId="1" fontId="4" fillId="49" borderId="40" xfId="115" applyNumberFormat="1" applyFont="1" applyFill="1" applyBorder="1" applyAlignment="1">
      <alignment horizontal="center" vertical="center" wrapText="1"/>
      <protection/>
    </xf>
    <xf numFmtId="173" fontId="12" fillId="49" borderId="40" xfId="115" applyNumberFormat="1" applyFont="1" applyFill="1" applyBorder="1" applyAlignment="1">
      <alignment horizontal="center" vertical="center"/>
      <protection/>
    </xf>
    <xf numFmtId="1" fontId="12" fillId="49" borderId="40" xfId="115" applyNumberFormat="1" applyFont="1" applyFill="1" applyBorder="1" applyAlignment="1">
      <alignment horizontal="center" vertical="center"/>
      <protection/>
    </xf>
    <xf numFmtId="1" fontId="4" fillId="49" borderId="40" xfId="116" applyNumberFormat="1" applyFont="1" applyFill="1" applyBorder="1" applyAlignment="1">
      <alignment horizontal="center" vertical="center" wrapText="1"/>
      <protection/>
    </xf>
    <xf numFmtId="3" fontId="4" fillId="49" borderId="19" xfId="115" applyNumberFormat="1" applyFont="1" applyFill="1" applyBorder="1" applyAlignment="1">
      <alignment horizontal="center" vertical="center" wrapText="1"/>
      <protection/>
    </xf>
    <xf numFmtId="1" fontId="12" fillId="0" borderId="19" xfId="117" applyNumberFormat="1" applyFont="1" applyFill="1" applyBorder="1" applyProtection="1">
      <alignment/>
      <protection locked="0"/>
    </xf>
    <xf numFmtId="1" fontId="12" fillId="49" borderId="19" xfId="117" applyNumberFormat="1" applyFont="1" applyFill="1" applyBorder="1" applyProtection="1">
      <alignment/>
      <protection locked="0"/>
    </xf>
    <xf numFmtId="1" fontId="12" fillId="0" borderId="19" xfId="117" applyNumberFormat="1" applyFont="1" applyFill="1" applyBorder="1" applyAlignment="1" applyProtection="1">
      <alignment vertical="center"/>
      <protection locked="0"/>
    </xf>
    <xf numFmtId="3" fontId="4" fillId="49" borderId="40" xfId="115" applyNumberFormat="1" applyFont="1" applyFill="1" applyBorder="1" applyAlignment="1">
      <alignment horizontal="center" vertical="center" wrapText="1"/>
      <protection/>
    </xf>
    <xf numFmtId="3" fontId="12" fillId="49" borderId="40" xfId="115" applyNumberFormat="1" applyFont="1" applyFill="1" applyBorder="1" applyAlignment="1">
      <alignment horizontal="center" vertical="center"/>
      <protection/>
    </xf>
    <xf numFmtId="0" fontId="6" fillId="49" borderId="19" xfId="115" applyFont="1" applyFill="1" applyBorder="1" applyAlignment="1">
      <alignment horizontal="center" vertical="center" wrapText="1"/>
      <protection/>
    </xf>
    <xf numFmtId="3" fontId="4" fillId="49" borderId="19" xfId="116" applyNumberFormat="1" applyFont="1" applyFill="1" applyBorder="1" applyAlignment="1">
      <alignment horizontal="center" vertical="center" wrapText="1"/>
      <protection/>
    </xf>
    <xf numFmtId="173" fontId="92" fillId="49" borderId="19" xfId="113" applyNumberFormat="1" applyFont="1" applyFill="1" applyBorder="1" applyAlignment="1">
      <alignment horizontal="center" vertical="center"/>
      <protection/>
    </xf>
    <xf numFmtId="173" fontId="93" fillId="49" borderId="19" xfId="113" applyNumberFormat="1" applyFont="1" applyFill="1" applyBorder="1" applyAlignment="1">
      <alignment horizontal="center" vertical="center"/>
      <protection/>
    </xf>
    <xf numFmtId="173" fontId="22" fillId="0" borderId="34" xfId="122" applyNumberFormat="1" applyFont="1" applyFill="1" applyBorder="1" applyAlignment="1">
      <alignment horizontal="center" vertical="center" wrapText="1"/>
      <protection/>
    </xf>
    <xf numFmtId="172" fontId="22" fillId="0" borderId="34" xfId="122" applyNumberFormat="1" applyFont="1" applyFill="1" applyBorder="1" applyAlignment="1">
      <alignment horizontal="center" vertical="center"/>
      <protection/>
    </xf>
    <xf numFmtId="0" fontId="12" fillId="49" borderId="40" xfId="115" applyFont="1" applyFill="1" applyBorder="1" applyAlignment="1">
      <alignment horizontal="left" vertical="center" wrapText="1"/>
      <protection/>
    </xf>
    <xf numFmtId="1" fontId="91" fillId="49" borderId="40" xfId="115" applyNumberFormat="1" applyFont="1" applyFill="1" applyBorder="1" applyAlignment="1">
      <alignment horizontal="center" vertical="center" wrapText="1"/>
      <protection/>
    </xf>
    <xf numFmtId="173" fontId="12" fillId="49" borderId="19" xfId="115" applyNumberFormat="1" applyFont="1" applyFill="1" applyBorder="1" applyAlignment="1">
      <alignment horizontal="center" vertical="center"/>
      <protection/>
    </xf>
    <xf numFmtId="1" fontId="12" fillId="49" borderId="19" xfId="115" applyNumberFormat="1" applyFont="1" applyFill="1" applyBorder="1" applyAlignment="1">
      <alignment horizontal="center" vertical="center"/>
      <protection/>
    </xf>
    <xf numFmtId="172" fontId="4" fillId="49" borderId="40" xfId="115" applyNumberFormat="1" applyFont="1" applyFill="1" applyBorder="1" applyAlignment="1">
      <alignment horizontal="center" vertical="center" wrapText="1"/>
      <protection/>
    </xf>
    <xf numFmtId="0" fontId="12" fillId="49" borderId="19" xfId="115" applyFont="1" applyFill="1" applyBorder="1" applyAlignment="1">
      <alignment horizontal="center" vertical="center" wrapText="1"/>
      <protection/>
    </xf>
    <xf numFmtId="172" fontId="12" fillId="49" borderId="19" xfId="115" applyNumberFormat="1" applyFont="1" applyFill="1" applyBorder="1" applyAlignment="1">
      <alignment horizontal="center" vertical="center"/>
      <protection/>
    </xf>
    <xf numFmtId="49" fontId="12" fillId="49" borderId="19" xfId="115" applyNumberFormat="1" applyFont="1" applyFill="1" applyBorder="1" applyAlignment="1">
      <alignment horizontal="center" vertical="center"/>
      <protection/>
    </xf>
    <xf numFmtId="172" fontId="4" fillId="49" borderId="19" xfId="11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1" fontId="54" fillId="0" borderId="0" xfId="117" applyNumberFormat="1" applyFont="1" applyFill="1" applyBorder="1" applyProtection="1">
      <alignment/>
      <protection locked="0"/>
    </xf>
    <xf numFmtId="173" fontId="4" fillId="49" borderId="40" xfId="116" applyNumberFormat="1" applyFont="1" applyFill="1" applyBorder="1" applyAlignment="1">
      <alignment horizontal="center" vertical="center" wrapText="1"/>
      <protection/>
    </xf>
    <xf numFmtId="173" fontId="91" fillId="49" borderId="40" xfId="115" applyNumberFormat="1" applyFont="1" applyFill="1" applyBorder="1" applyAlignment="1">
      <alignment horizontal="center" vertical="center" wrapText="1"/>
      <protection/>
    </xf>
    <xf numFmtId="1" fontId="12" fillId="49" borderId="19" xfId="117" applyNumberFormat="1" applyFont="1" applyFill="1" applyBorder="1" applyAlignment="1" applyProtection="1">
      <alignment horizontal="center" vertical="center" wrapText="1"/>
      <protection/>
    </xf>
    <xf numFmtId="0" fontId="17" fillId="49" borderId="35" xfId="118" applyFont="1" applyFill="1" applyBorder="1" applyAlignment="1">
      <alignment vertical="center" wrapText="1"/>
      <protection/>
    </xf>
    <xf numFmtId="3" fontId="26" fillId="49" borderId="19" xfId="122" applyNumberFormat="1" applyFont="1" applyFill="1" applyBorder="1" applyAlignment="1">
      <alignment horizontal="center" vertical="center" wrapText="1"/>
      <protection/>
    </xf>
    <xf numFmtId="3" fontId="26" fillId="49" borderId="19" xfId="122" applyNumberFormat="1" applyFont="1" applyFill="1" applyBorder="1" applyAlignment="1">
      <alignment horizontal="center" vertical="center"/>
      <protection/>
    </xf>
    <xf numFmtId="172" fontId="22" fillId="49" borderId="34" xfId="122" applyNumberFormat="1" applyFont="1" applyFill="1" applyBorder="1" applyAlignment="1">
      <alignment horizontal="center" vertical="center"/>
      <protection/>
    </xf>
    <xf numFmtId="0" fontId="24" fillId="49" borderId="0" xfId="122" applyFont="1" applyFill="1">
      <alignment/>
      <protection/>
    </xf>
    <xf numFmtId="3" fontId="22" fillId="49" borderId="34" xfId="122" applyNumberFormat="1" applyFont="1" applyFill="1" applyBorder="1" applyAlignment="1">
      <alignment horizontal="center" vertical="center"/>
      <protection/>
    </xf>
    <xf numFmtId="1" fontId="91" fillId="49" borderId="19" xfId="115" applyNumberFormat="1" applyFont="1" applyFill="1" applyBorder="1" applyAlignment="1">
      <alignment horizontal="center" vertical="center" wrapText="1"/>
      <protection/>
    </xf>
    <xf numFmtId="1" fontId="4" fillId="49" borderId="19" xfId="117" applyNumberFormat="1" applyFont="1" applyFill="1" applyBorder="1" applyAlignment="1" applyProtection="1">
      <alignment horizontal="left" vertical="center"/>
      <protection locked="0"/>
    </xf>
    <xf numFmtId="3" fontId="4" fillId="49" borderId="19" xfId="117" applyNumberFormat="1" applyFont="1" applyFill="1" applyBorder="1" applyAlignment="1" applyProtection="1">
      <alignment horizontal="center" vertical="center"/>
      <protection locked="0"/>
    </xf>
    <xf numFmtId="172" fontId="4" fillId="49" borderId="19" xfId="117" applyNumberFormat="1" applyFont="1" applyFill="1" applyBorder="1" applyAlignment="1" applyProtection="1">
      <alignment horizontal="center" vertical="center"/>
      <protection locked="0"/>
    </xf>
    <xf numFmtId="173" fontId="4" fillId="49" borderId="19" xfId="117" applyNumberFormat="1" applyFont="1" applyFill="1" applyBorder="1" applyAlignment="1" applyProtection="1">
      <alignment horizontal="center" vertical="center"/>
      <protection locked="0"/>
    </xf>
    <xf numFmtId="3" fontId="4" fillId="49" borderId="19" xfId="117" applyNumberFormat="1" applyFont="1" applyFill="1" applyBorder="1" applyAlignment="1" applyProtection="1">
      <alignment horizontal="center" vertical="center" wrapText="1"/>
      <protection locked="0"/>
    </xf>
    <xf numFmtId="173" fontId="4" fillId="49" borderId="19" xfId="117" applyNumberFormat="1" applyFont="1" applyFill="1" applyBorder="1" applyAlignment="1" applyProtection="1">
      <alignment horizontal="center" vertical="center" wrapText="1"/>
      <protection locked="0"/>
    </xf>
    <xf numFmtId="1" fontId="4" fillId="49" borderId="19" xfId="117" applyNumberFormat="1" applyFont="1" applyFill="1" applyBorder="1" applyAlignment="1" applyProtection="1">
      <alignment horizontal="center" vertical="center"/>
      <protection/>
    </xf>
    <xf numFmtId="1" fontId="12" fillId="49" borderId="0" xfId="117" applyNumberFormat="1" applyFont="1" applyFill="1" applyAlignment="1" applyProtection="1">
      <alignment vertical="center"/>
      <protection locked="0"/>
    </xf>
    <xf numFmtId="3" fontId="12" fillId="49" borderId="19" xfId="117" applyNumberFormat="1" applyFont="1" applyFill="1" applyBorder="1" applyAlignment="1" applyProtection="1">
      <alignment horizontal="center" vertical="center"/>
      <protection locked="0"/>
    </xf>
    <xf numFmtId="3" fontId="12" fillId="49" borderId="19" xfId="0" applyNumberFormat="1" applyFont="1" applyFill="1" applyBorder="1" applyAlignment="1">
      <alignment horizontal="center" vertical="center"/>
    </xf>
    <xf numFmtId="1" fontId="12" fillId="49" borderId="19" xfId="117" applyNumberFormat="1" applyFont="1" applyFill="1" applyBorder="1" applyAlignment="1" applyProtection="1">
      <alignment horizontal="center" vertical="center"/>
      <protection locked="0"/>
    </xf>
    <xf numFmtId="1" fontId="4" fillId="49" borderId="19" xfId="117" applyNumberFormat="1" applyFont="1" applyFill="1" applyBorder="1" applyAlignment="1" applyProtection="1">
      <alignment horizontal="center" vertical="center"/>
      <protection locked="0"/>
    </xf>
    <xf numFmtId="3" fontId="12" fillId="49" borderId="19" xfId="117" applyNumberFormat="1" applyFont="1" applyFill="1" applyBorder="1" applyAlignment="1" applyProtection="1">
      <alignment horizontal="center" vertical="center" wrapText="1"/>
      <protection locked="0"/>
    </xf>
    <xf numFmtId="3" fontId="12" fillId="49" borderId="19" xfId="119" applyNumberFormat="1" applyFont="1" applyFill="1" applyBorder="1" applyAlignment="1">
      <alignment horizontal="center" vertical="center" wrapText="1"/>
      <protection/>
    </xf>
    <xf numFmtId="1" fontId="12" fillId="49" borderId="19" xfId="0" applyNumberFormat="1" applyFont="1" applyFill="1" applyBorder="1" applyAlignment="1">
      <alignment horizontal="center" vertical="center"/>
    </xf>
    <xf numFmtId="1" fontId="12" fillId="49" borderId="0" xfId="117" applyNumberFormat="1" applyFont="1" applyFill="1" applyProtection="1">
      <alignment/>
      <protection locked="0"/>
    </xf>
    <xf numFmtId="1" fontId="12" fillId="0" borderId="19" xfId="0" applyNumberFormat="1" applyFont="1" applyFill="1" applyBorder="1" applyAlignment="1">
      <alignment horizontal="center" vertical="center"/>
    </xf>
    <xf numFmtId="3" fontId="12" fillId="0" borderId="19" xfId="117" applyNumberFormat="1" applyFont="1" applyFill="1" applyBorder="1" applyAlignment="1" applyProtection="1">
      <alignment horizontal="center" vertical="center"/>
      <protection locked="0"/>
    </xf>
    <xf numFmtId="173" fontId="4" fillId="0" borderId="19" xfId="117" applyNumberFormat="1" applyFont="1" applyFill="1" applyBorder="1" applyAlignment="1" applyProtection="1">
      <alignment horizontal="center" vertical="center"/>
      <protection locked="0"/>
    </xf>
    <xf numFmtId="3" fontId="4" fillId="0" borderId="19" xfId="117" applyNumberFormat="1" applyFont="1" applyFill="1" applyBorder="1" applyAlignment="1" applyProtection="1">
      <alignment horizontal="center" vertical="center"/>
      <protection locked="0"/>
    </xf>
    <xf numFmtId="172" fontId="4" fillId="0" borderId="19" xfId="117" applyNumberFormat="1" applyFont="1" applyFill="1" applyBorder="1" applyAlignment="1" applyProtection="1">
      <alignment horizontal="center" vertical="center"/>
      <protection locked="0"/>
    </xf>
    <xf numFmtId="3" fontId="12" fillId="0" borderId="19" xfId="0" applyNumberFormat="1" applyFont="1" applyFill="1" applyBorder="1" applyAlignment="1">
      <alignment horizontal="center" vertical="center"/>
    </xf>
    <xf numFmtId="1" fontId="12" fillId="0" borderId="19" xfId="117" applyNumberFormat="1" applyFont="1" applyFill="1" applyBorder="1" applyAlignment="1" applyProtection="1">
      <alignment horizontal="center" vertical="center"/>
      <protection locked="0"/>
    </xf>
    <xf numFmtId="1" fontId="4" fillId="0" borderId="19" xfId="117" applyNumberFormat="1" applyFont="1" applyFill="1" applyBorder="1" applyAlignment="1" applyProtection="1">
      <alignment horizontal="center" vertical="center"/>
      <protection locked="0"/>
    </xf>
    <xf numFmtId="3" fontId="12" fillId="0" borderId="19" xfId="117" applyNumberFormat="1" applyFont="1" applyFill="1" applyBorder="1" applyAlignment="1" applyProtection="1">
      <alignment horizontal="center" vertical="center" wrapText="1"/>
      <protection locked="0"/>
    </xf>
    <xf numFmtId="173" fontId="4" fillId="0" borderId="19" xfId="117" applyNumberFormat="1" applyFont="1" applyFill="1" applyBorder="1" applyAlignment="1" applyProtection="1">
      <alignment horizontal="center" vertical="center" wrapText="1"/>
      <protection locked="0"/>
    </xf>
    <xf numFmtId="3" fontId="4" fillId="0" borderId="19" xfId="117" applyNumberFormat="1" applyFont="1" applyFill="1" applyBorder="1" applyAlignment="1" applyProtection="1">
      <alignment horizontal="center" vertical="center" wrapText="1"/>
      <protection locked="0"/>
    </xf>
    <xf numFmtId="3" fontId="12" fillId="0" borderId="19" xfId="119" applyNumberFormat="1" applyFont="1" applyFill="1" applyBorder="1" applyAlignment="1">
      <alignment horizontal="center" vertical="center" wrapText="1"/>
      <protection/>
    </xf>
    <xf numFmtId="1" fontId="12" fillId="0" borderId="0" xfId="117" applyNumberFormat="1" applyFont="1" applyFill="1" applyProtection="1">
      <alignment/>
      <protection locked="0"/>
    </xf>
    <xf numFmtId="1" fontId="12" fillId="0" borderId="0" xfId="117" applyNumberFormat="1" applyFont="1" applyFill="1" applyBorder="1" applyProtection="1">
      <alignment/>
      <protection locked="0"/>
    </xf>
    <xf numFmtId="1" fontId="12" fillId="0" borderId="0" xfId="117" applyNumberFormat="1" applyFont="1" applyFill="1" applyBorder="1" applyAlignment="1" applyProtection="1">
      <alignment vertical="center"/>
      <protection locked="0"/>
    </xf>
    <xf numFmtId="173" fontId="26" fillId="0" borderId="34" xfId="122" applyNumberFormat="1" applyFont="1" applyFill="1" applyBorder="1" applyAlignment="1">
      <alignment horizontal="center" vertical="center" wrapText="1"/>
      <protection/>
    </xf>
    <xf numFmtId="0" fontId="6" fillId="49" borderId="19" xfId="115" applyFont="1" applyFill="1" applyBorder="1" applyAlignment="1">
      <alignment horizontal="center" vertical="center"/>
      <protection/>
    </xf>
    <xf numFmtId="3" fontId="94" fillId="49" borderId="40" xfId="115" applyNumberFormat="1" applyFont="1" applyFill="1" applyBorder="1" applyAlignment="1">
      <alignment horizontal="center" vertical="center"/>
      <protection/>
    </xf>
    <xf numFmtId="0" fontId="4" fillId="49" borderId="40" xfId="116" applyNumberFormat="1" applyFont="1" applyFill="1" applyBorder="1" applyAlignment="1">
      <alignment horizontal="center" vertical="center" wrapText="1"/>
      <protection/>
    </xf>
    <xf numFmtId="0" fontId="4" fillId="49" borderId="40" xfId="115" applyNumberFormat="1" applyFont="1" applyFill="1" applyBorder="1" applyAlignment="1">
      <alignment horizontal="center" vertical="center" wrapText="1"/>
      <protection/>
    </xf>
    <xf numFmtId="173" fontId="4" fillId="49" borderId="19" xfId="117" applyNumberFormat="1" applyFont="1" applyFill="1" applyBorder="1" applyAlignment="1" applyProtection="1">
      <alignment horizontal="center" vertical="center"/>
      <protection/>
    </xf>
    <xf numFmtId="0" fontId="32" fillId="0" borderId="41" xfId="121" applyFont="1" applyFill="1" applyBorder="1" applyAlignment="1">
      <alignment horizontal="center" wrapText="1"/>
      <protection/>
    </xf>
    <xf numFmtId="0" fontId="19" fillId="0" borderId="42" xfId="113" applyFont="1" applyFill="1" applyBorder="1" applyAlignment="1">
      <alignment horizontal="center" vertical="center" wrapText="1"/>
      <protection/>
    </xf>
    <xf numFmtId="0" fontId="19" fillId="0" borderId="43" xfId="113" applyFont="1" applyFill="1" applyBorder="1" applyAlignment="1">
      <alignment horizontal="center" vertical="center" wrapText="1"/>
      <protection/>
    </xf>
    <xf numFmtId="0" fontId="18" fillId="0" borderId="0" xfId="113" applyFont="1" applyAlignment="1">
      <alignment horizontal="center" vertical="center" wrapText="1"/>
      <protection/>
    </xf>
    <xf numFmtId="0" fontId="46" fillId="0" borderId="0" xfId="120" applyFont="1" applyFill="1" applyAlignment="1">
      <alignment horizontal="center" vertical="top" wrapText="1"/>
      <protection/>
    </xf>
    <xf numFmtId="0" fontId="92" fillId="0" borderId="19" xfId="120" applyFont="1" applyFill="1" applyBorder="1" applyAlignment="1">
      <alignment horizontal="center" vertical="top" wrapText="1"/>
      <protection/>
    </xf>
    <xf numFmtId="0" fontId="92" fillId="0" borderId="19" xfId="120" applyFont="1" applyBorder="1" applyAlignment="1">
      <alignment horizontal="center" vertical="center" wrapText="1"/>
      <protection/>
    </xf>
    <xf numFmtId="0" fontId="18" fillId="0" borderId="0" xfId="122" applyFont="1" applyFill="1" applyAlignment="1">
      <alignment horizontal="center" wrapText="1"/>
      <protection/>
    </xf>
    <xf numFmtId="0" fontId="20" fillId="0" borderId="0" xfId="122" applyFont="1" applyFill="1" applyAlignment="1">
      <alignment horizontal="center"/>
      <protection/>
    </xf>
    <xf numFmtId="0" fontId="21" fillId="0" borderId="44" xfId="122" applyFont="1" applyFill="1" applyBorder="1" applyAlignment="1">
      <alignment horizontal="center"/>
      <protection/>
    </xf>
    <xf numFmtId="0" fontId="21" fillId="0" borderId="45" xfId="122" applyFont="1" applyFill="1" applyBorder="1" applyAlignment="1">
      <alignment horizontal="center"/>
      <protection/>
    </xf>
    <xf numFmtId="0" fontId="95" fillId="0" borderId="19" xfId="120" applyFont="1" applyBorder="1" applyAlignment="1">
      <alignment horizontal="center" vertical="center" wrapText="1"/>
      <protection/>
    </xf>
    <xf numFmtId="14" fontId="22" fillId="0" borderId="46" xfId="104" applyNumberFormat="1" applyFont="1" applyBorder="1" applyAlignment="1">
      <alignment horizontal="center" vertical="center" wrapText="1"/>
      <protection/>
    </xf>
    <xf numFmtId="14" fontId="22" fillId="0" borderId="47" xfId="104" applyNumberFormat="1" applyFont="1" applyBorder="1" applyAlignment="1">
      <alignment horizontal="center" vertical="center" wrapText="1"/>
      <protection/>
    </xf>
    <xf numFmtId="0" fontId="53" fillId="0" borderId="0" xfId="122" applyFont="1" applyFill="1" applyAlignment="1">
      <alignment horizontal="center" wrapText="1"/>
      <protection/>
    </xf>
    <xf numFmtId="0" fontId="20" fillId="0" borderId="0" xfId="122" applyFont="1" applyFill="1" applyAlignment="1">
      <alignment horizontal="center" wrapText="1"/>
      <protection/>
    </xf>
    <xf numFmtId="0" fontId="21" fillId="0" borderId="48" xfId="122" applyFont="1" applyFill="1" applyBorder="1" applyAlignment="1">
      <alignment horizontal="center"/>
      <protection/>
    </xf>
    <xf numFmtId="0" fontId="21" fillId="0" borderId="35" xfId="122" applyFont="1" applyFill="1" applyBorder="1" applyAlignment="1">
      <alignment horizontal="center"/>
      <protection/>
    </xf>
    <xf numFmtId="0" fontId="18" fillId="0" borderId="46" xfId="122" applyFont="1" applyFill="1" applyBorder="1" applyAlignment="1">
      <alignment horizontal="center" vertical="center" wrapText="1"/>
      <protection/>
    </xf>
    <xf numFmtId="0" fontId="18" fillId="0" borderId="47" xfId="122" applyFont="1" applyFill="1" applyBorder="1" applyAlignment="1">
      <alignment horizontal="center" vertical="center" wrapText="1"/>
      <protection/>
    </xf>
    <xf numFmtId="1" fontId="12" fillId="49" borderId="49" xfId="115" applyNumberFormat="1" applyFont="1" applyFill="1" applyBorder="1" applyAlignment="1">
      <alignment horizontal="center" vertical="center"/>
      <protection/>
    </xf>
    <xf numFmtId="0" fontId="12" fillId="49" borderId="50" xfId="115" applyFont="1" applyFill="1" applyBorder="1" applyAlignment="1">
      <alignment horizontal="center" vertical="center"/>
      <protection/>
    </xf>
    <xf numFmtId="0" fontId="9" fillId="49" borderId="51" xfId="114" applyFont="1" applyFill="1" applyBorder="1" applyAlignment="1">
      <alignment horizontal="left" vertical="center" wrapText="1"/>
      <protection/>
    </xf>
    <xf numFmtId="173" fontId="12" fillId="49" borderId="38" xfId="115" applyNumberFormat="1" applyFont="1" applyFill="1" applyBorder="1" applyAlignment="1">
      <alignment horizontal="center" vertical="center"/>
      <protection/>
    </xf>
    <xf numFmtId="173" fontId="12" fillId="49" borderId="52" xfId="115" applyNumberFormat="1" applyFont="1" applyFill="1" applyBorder="1" applyAlignment="1">
      <alignment horizontal="center" vertical="center"/>
      <protection/>
    </xf>
    <xf numFmtId="0" fontId="30" fillId="49" borderId="51" xfId="115" applyFont="1" applyFill="1" applyBorder="1" applyAlignment="1">
      <alignment horizontal="center" vertical="center" wrapText="1"/>
      <protection/>
    </xf>
    <xf numFmtId="0" fontId="30" fillId="49" borderId="18" xfId="115" applyFont="1" applyFill="1" applyBorder="1" applyAlignment="1">
      <alignment horizontal="center" vertical="center" wrapText="1"/>
      <protection/>
    </xf>
    <xf numFmtId="0" fontId="4" fillId="49" borderId="19" xfId="115" applyFont="1" applyFill="1" applyBorder="1" applyAlignment="1">
      <alignment horizontal="center" vertical="center" wrapText="1"/>
      <protection/>
    </xf>
    <xf numFmtId="165" fontId="4" fillId="49" borderId="19" xfId="115" applyNumberFormat="1" applyFont="1" applyFill="1" applyBorder="1" applyAlignment="1">
      <alignment horizontal="center" vertical="center" wrapText="1"/>
      <protection/>
    </xf>
    <xf numFmtId="0" fontId="6" fillId="49" borderId="38" xfId="115" applyFont="1" applyFill="1" applyBorder="1" applyAlignment="1">
      <alignment horizontal="center" vertical="center"/>
      <protection/>
    </xf>
    <xf numFmtId="0" fontId="6" fillId="49" borderId="52" xfId="115" applyFont="1" applyFill="1" applyBorder="1" applyAlignment="1">
      <alignment horizontal="center" vertical="center"/>
      <protection/>
    </xf>
    <xf numFmtId="0" fontId="29" fillId="49" borderId="0" xfId="116" applyFont="1" applyFill="1" applyAlignment="1">
      <alignment horizontal="center"/>
      <protection/>
    </xf>
    <xf numFmtId="0" fontId="29" fillId="49" borderId="18" xfId="115" applyFont="1" applyFill="1" applyBorder="1" applyAlignment="1">
      <alignment horizontal="center" vertical="top" wrapText="1"/>
      <protection/>
    </xf>
    <xf numFmtId="0" fontId="6" fillId="49" borderId="19" xfId="115" applyFont="1" applyFill="1" applyBorder="1" applyAlignment="1">
      <alignment horizontal="center" vertical="center"/>
      <protection/>
    </xf>
    <xf numFmtId="1" fontId="14" fillId="0" borderId="53" xfId="117" applyNumberFormat="1" applyFont="1" applyFill="1" applyBorder="1" applyAlignment="1" applyProtection="1">
      <alignment horizontal="center" vertical="center" wrapText="1"/>
      <protection/>
    </xf>
    <xf numFmtId="1" fontId="14" fillId="0" borderId="40" xfId="117" applyNumberFormat="1" applyFont="1" applyFill="1" applyBorder="1" applyAlignment="1" applyProtection="1">
      <alignment horizontal="center" vertical="center" wrapText="1"/>
      <protection/>
    </xf>
    <xf numFmtId="1" fontId="15" fillId="0" borderId="19" xfId="117" applyNumberFormat="1" applyFont="1" applyFill="1" applyBorder="1" applyAlignment="1" applyProtection="1">
      <alignment horizontal="center" vertical="center" wrapText="1"/>
      <protection/>
    </xf>
    <xf numFmtId="1" fontId="14" fillId="0" borderId="19" xfId="117" applyNumberFormat="1" applyFont="1" applyFill="1" applyBorder="1" applyAlignment="1" applyProtection="1">
      <alignment horizontal="center" vertical="center" wrapText="1"/>
      <protection/>
    </xf>
    <xf numFmtId="1" fontId="52" fillId="0" borderId="53" xfId="117" applyNumberFormat="1" applyFont="1" applyFill="1" applyBorder="1" applyAlignment="1" applyProtection="1">
      <alignment horizontal="center" vertical="center" wrapText="1"/>
      <protection/>
    </xf>
    <xf numFmtId="1" fontId="52" fillId="0" borderId="40" xfId="117" applyNumberFormat="1" applyFont="1" applyFill="1" applyBorder="1" applyAlignment="1" applyProtection="1">
      <alignment horizontal="center" vertical="center" wrapText="1"/>
      <protection/>
    </xf>
    <xf numFmtId="1" fontId="3" fillId="0" borderId="18" xfId="117" applyNumberFormat="1" applyFont="1" applyFill="1" applyBorder="1" applyAlignment="1" applyProtection="1">
      <alignment horizontal="center"/>
      <protection locked="0"/>
    </xf>
    <xf numFmtId="1" fontId="12" fillId="0" borderId="54" xfId="117" applyNumberFormat="1" applyFont="1" applyFill="1" applyBorder="1" applyAlignment="1" applyProtection="1">
      <alignment horizontal="center" vertical="center" wrapText="1"/>
      <protection/>
    </xf>
    <xf numFmtId="1" fontId="12" fillId="0" borderId="51" xfId="117" applyNumberFormat="1" applyFont="1" applyFill="1" applyBorder="1" applyAlignment="1" applyProtection="1">
      <alignment horizontal="center" vertical="center" wrapText="1"/>
      <protection/>
    </xf>
    <xf numFmtId="1" fontId="12" fillId="0" borderId="55" xfId="117" applyNumberFormat="1" applyFont="1" applyFill="1" applyBorder="1" applyAlignment="1" applyProtection="1">
      <alignment horizontal="center" vertical="center" wrapText="1"/>
      <protection/>
    </xf>
    <xf numFmtId="1" fontId="12" fillId="0" borderId="56" xfId="117" applyNumberFormat="1" applyFont="1" applyFill="1" applyBorder="1" applyAlignment="1" applyProtection="1">
      <alignment horizontal="center" vertical="center" wrapText="1"/>
      <protection/>
    </xf>
    <xf numFmtId="1" fontId="12" fillId="0" borderId="0" xfId="117" applyNumberFormat="1" applyFont="1" applyFill="1" applyBorder="1" applyAlignment="1" applyProtection="1">
      <alignment horizontal="center" vertical="center" wrapText="1"/>
      <protection/>
    </xf>
    <xf numFmtId="1" fontId="12" fillId="0" borderId="57" xfId="117" applyNumberFormat="1" applyFont="1" applyFill="1" applyBorder="1" applyAlignment="1" applyProtection="1">
      <alignment horizontal="center" vertical="center" wrapText="1"/>
      <protection/>
    </xf>
    <xf numFmtId="1" fontId="12" fillId="0" borderId="49" xfId="117" applyNumberFormat="1" applyFont="1" applyFill="1" applyBorder="1" applyAlignment="1" applyProtection="1">
      <alignment horizontal="center" vertical="center" wrapText="1"/>
      <protection/>
    </xf>
    <xf numFmtId="1" fontId="12" fillId="0" borderId="18" xfId="117" applyNumberFormat="1" applyFont="1" applyFill="1" applyBorder="1" applyAlignment="1" applyProtection="1">
      <alignment horizontal="center" vertical="center" wrapText="1"/>
      <protection/>
    </xf>
    <xf numFmtId="1" fontId="12" fillId="0" borderId="50" xfId="117" applyNumberFormat="1" applyFont="1" applyFill="1" applyBorder="1" applyAlignment="1" applyProtection="1">
      <alignment horizontal="center" vertical="center" wrapText="1"/>
      <protection/>
    </xf>
    <xf numFmtId="1" fontId="11" fillId="0" borderId="19" xfId="117" applyNumberFormat="1" applyFont="1" applyFill="1" applyBorder="1" applyAlignment="1" applyProtection="1">
      <alignment horizontal="center" vertical="center" wrapText="1"/>
      <protection/>
    </xf>
    <xf numFmtId="1" fontId="2" fillId="0" borderId="53" xfId="117" applyNumberFormat="1" applyFont="1" applyFill="1" applyBorder="1" applyAlignment="1" applyProtection="1">
      <alignment horizontal="center"/>
      <protection/>
    </xf>
    <xf numFmtId="1" fontId="2" fillId="0" borderId="58" xfId="117" applyNumberFormat="1" applyFont="1" applyFill="1" applyBorder="1" applyAlignment="1" applyProtection="1">
      <alignment horizontal="center"/>
      <protection/>
    </xf>
    <xf numFmtId="1" fontId="2" fillId="0" borderId="40" xfId="117" applyNumberFormat="1" applyFont="1" applyFill="1" applyBorder="1" applyAlignment="1" applyProtection="1">
      <alignment horizontal="center"/>
      <protection/>
    </xf>
    <xf numFmtId="1" fontId="12" fillId="0" borderId="19" xfId="117" applyNumberFormat="1" applyFont="1" applyFill="1" applyBorder="1" applyAlignment="1" applyProtection="1">
      <alignment horizontal="center" vertical="center" wrapText="1"/>
      <protection/>
    </xf>
    <xf numFmtId="1" fontId="12" fillId="0" borderId="53" xfId="117" applyNumberFormat="1" applyFont="1" applyFill="1" applyBorder="1" applyAlignment="1" applyProtection="1">
      <alignment horizontal="center" vertical="center" wrapText="1"/>
      <protection/>
    </xf>
    <xf numFmtId="1" fontId="12" fillId="0" borderId="19" xfId="117" applyNumberFormat="1" applyFont="1" applyFill="1" applyBorder="1" applyAlignment="1" applyProtection="1">
      <alignment horizontal="center" vertical="center" wrapText="1"/>
      <protection locked="0"/>
    </xf>
    <xf numFmtId="1" fontId="12" fillId="0" borderId="38" xfId="117" applyNumberFormat="1" applyFont="1" applyFill="1" applyBorder="1" applyAlignment="1" applyProtection="1">
      <alignment horizontal="center" vertical="center" wrapText="1"/>
      <protection/>
    </xf>
    <xf numFmtId="1" fontId="12" fillId="0" borderId="59" xfId="117" applyNumberFormat="1" applyFont="1" applyFill="1" applyBorder="1" applyAlignment="1" applyProtection="1">
      <alignment horizontal="center" vertical="center" wrapText="1"/>
      <protection/>
    </xf>
    <xf numFmtId="1" fontId="12" fillId="0" borderId="52" xfId="117" applyNumberFormat="1" applyFont="1" applyFill="1" applyBorder="1" applyAlignment="1" applyProtection="1">
      <alignment horizontal="center" vertical="center" wrapText="1"/>
      <protection/>
    </xf>
    <xf numFmtId="1" fontId="15" fillId="0" borderId="38" xfId="117" applyNumberFormat="1" applyFont="1" applyFill="1" applyBorder="1" applyAlignment="1" applyProtection="1">
      <alignment horizontal="center" vertical="center" wrapText="1"/>
      <protection/>
    </xf>
    <xf numFmtId="1" fontId="15" fillId="0" borderId="52" xfId="117" applyNumberFormat="1" applyFont="1" applyFill="1" applyBorder="1" applyAlignment="1" applyProtection="1">
      <alignment horizontal="center" vertical="center" wrapText="1"/>
      <protection/>
    </xf>
    <xf numFmtId="1" fontId="3" fillId="0" borderId="0" xfId="117" applyNumberFormat="1" applyFont="1" applyFill="1" applyAlignment="1" applyProtection="1">
      <alignment horizontal="center"/>
      <protection locked="0"/>
    </xf>
    <xf numFmtId="1" fontId="13" fillId="0" borderId="54" xfId="117" applyNumberFormat="1" applyFont="1" applyFill="1" applyBorder="1" applyAlignment="1" applyProtection="1">
      <alignment horizontal="center" vertical="center" wrapText="1"/>
      <protection/>
    </xf>
    <xf numFmtId="1" fontId="13" fillId="0" borderId="51" xfId="117" applyNumberFormat="1" applyFont="1" applyFill="1" applyBorder="1" applyAlignment="1" applyProtection="1">
      <alignment horizontal="center" vertical="center" wrapText="1"/>
      <protection/>
    </xf>
    <xf numFmtId="1" fontId="13" fillId="0" borderId="55" xfId="117" applyNumberFormat="1" applyFont="1" applyFill="1" applyBorder="1" applyAlignment="1" applyProtection="1">
      <alignment horizontal="center" vertical="center" wrapText="1"/>
      <protection/>
    </xf>
    <xf numFmtId="1" fontId="13" fillId="0" borderId="56" xfId="117" applyNumberFormat="1" applyFont="1" applyFill="1" applyBorder="1" applyAlignment="1" applyProtection="1">
      <alignment horizontal="center" vertical="center" wrapText="1"/>
      <protection/>
    </xf>
    <xf numFmtId="1" fontId="13" fillId="0" borderId="0" xfId="117" applyNumberFormat="1" applyFont="1" applyFill="1" applyBorder="1" applyAlignment="1" applyProtection="1">
      <alignment horizontal="center" vertical="center" wrapText="1"/>
      <protection/>
    </xf>
    <xf numFmtId="1" fontId="13" fillId="0" borderId="57" xfId="117" applyNumberFormat="1" applyFont="1" applyFill="1" applyBorder="1" applyAlignment="1" applyProtection="1">
      <alignment horizontal="center" vertical="center" wrapText="1"/>
      <protection/>
    </xf>
    <xf numFmtId="1" fontId="13" fillId="0" borderId="49" xfId="117" applyNumberFormat="1" applyFont="1" applyFill="1" applyBorder="1" applyAlignment="1" applyProtection="1">
      <alignment horizontal="center" vertical="center" wrapText="1"/>
      <protection/>
    </xf>
    <xf numFmtId="1" fontId="13" fillId="0" borderId="18" xfId="117" applyNumberFormat="1" applyFont="1" applyFill="1" applyBorder="1" applyAlignment="1" applyProtection="1">
      <alignment horizontal="center" vertical="center" wrapText="1"/>
      <protection/>
    </xf>
    <xf numFmtId="1" fontId="13" fillId="0" borderId="50" xfId="117" applyNumberFormat="1" applyFont="1" applyFill="1" applyBorder="1" applyAlignment="1" applyProtection="1">
      <alignment horizontal="center" vertical="center" wrapText="1"/>
      <protection/>
    </xf>
    <xf numFmtId="1" fontId="52" fillId="0" borderId="19" xfId="117" applyNumberFormat="1" applyFont="1" applyFill="1" applyBorder="1" applyAlignment="1" applyProtection="1">
      <alignment horizontal="center" vertical="center" wrapText="1"/>
      <protection/>
    </xf>
    <xf numFmtId="1" fontId="14" fillId="49" borderId="19" xfId="117" applyNumberFormat="1" applyFont="1" applyFill="1" applyBorder="1" applyAlignment="1" applyProtection="1">
      <alignment horizontal="center" vertical="center" wrapText="1"/>
      <protection/>
    </xf>
    <xf numFmtId="1" fontId="12" fillId="49" borderId="54" xfId="117" applyNumberFormat="1" applyFont="1" applyFill="1" applyBorder="1" applyAlignment="1" applyProtection="1">
      <alignment horizontal="center" vertical="center" wrapText="1"/>
      <protection/>
    </xf>
    <xf numFmtId="1" fontId="12" fillId="49" borderId="51" xfId="117" applyNumberFormat="1" applyFont="1" applyFill="1" applyBorder="1" applyAlignment="1" applyProtection="1">
      <alignment horizontal="center" vertical="center" wrapText="1"/>
      <protection/>
    </xf>
    <xf numFmtId="1" fontId="12" fillId="49" borderId="55" xfId="117" applyNumberFormat="1" applyFont="1" applyFill="1" applyBorder="1" applyAlignment="1" applyProtection="1">
      <alignment horizontal="center" vertical="center" wrapText="1"/>
      <protection/>
    </xf>
    <xf numFmtId="1" fontId="12" fillId="49" borderId="56" xfId="117" applyNumberFormat="1" applyFont="1" applyFill="1" applyBorder="1" applyAlignment="1" applyProtection="1">
      <alignment horizontal="center" vertical="center" wrapText="1"/>
      <protection/>
    </xf>
    <xf numFmtId="1" fontId="12" fillId="49" borderId="0" xfId="117" applyNumberFormat="1" applyFont="1" applyFill="1" applyBorder="1" applyAlignment="1" applyProtection="1">
      <alignment horizontal="center" vertical="center" wrapText="1"/>
      <protection/>
    </xf>
    <xf numFmtId="1" fontId="12" fillId="49" borderId="57" xfId="117" applyNumberFormat="1" applyFont="1" applyFill="1" applyBorder="1" applyAlignment="1" applyProtection="1">
      <alignment horizontal="center" vertical="center" wrapText="1"/>
      <protection/>
    </xf>
    <xf numFmtId="1" fontId="12" fillId="49" borderId="49" xfId="117" applyNumberFormat="1" applyFont="1" applyFill="1" applyBorder="1" applyAlignment="1" applyProtection="1">
      <alignment horizontal="center" vertical="center" wrapText="1"/>
      <protection/>
    </xf>
    <xf numFmtId="1" fontId="12" fillId="49" borderId="18" xfId="117" applyNumberFormat="1" applyFont="1" applyFill="1" applyBorder="1" applyAlignment="1" applyProtection="1">
      <alignment horizontal="center" vertical="center" wrapText="1"/>
      <protection/>
    </xf>
    <xf numFmtId="1" fontId="12" fillId="49" borderId="50" xfId="117" applyNumberFormat="1" applyFont="1" applyFill="1" applyBorder="1" applyAlignment="1" applyProtection="1">
      <alignment horizontal="center" vertical="center" wrapText="1"/>
      <protection/>
    </xf>
    <xf numFmtId="1" fontId="15" fillId="0" borderId="54" xfId="117" applyNumberFormat="1" applyFont="1" applyFill="1" applyBorder="1" applyAlignment="1" applyProtection="1">
      <alignment horizontal="center" vertical="center" wrapText="1"/>
      <protection/>
    </xf>
    <xf numFmtId="1" fontId="15" fillId="0" borderId="55" xfId="117" applyNumberFormat="1" applyFont="1" applyFill="1" applyBorder="1" applyAlignment="1" applyProtection="1">
      <alignment horizontal="center" vertical="center" wrapText="1"/>
      <protection/>
    </xf>
    <xf numFmtId="1" fontId="6" fillId="0" borderId="19" xfId="117" applyNumberFormat="1" applyFont="1" applyFill="1" applyBorder="1" applyAlignment="1" applyProtection="1">
      <alignment horizontal="center" vertical="center" wrapText="1"/>
      <protection/>
    </xf>
  </cellXfs>
  <cellStyles count="1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Звичайний 2 3" xfId="104"/>
    <cellStyle name="Звичайний 3 2 3" xfId="105"/>
    <cellStyle name="Итог" xfId="106"/>
    <cellStyle name="Контрольная ячейка" xfId="107"/>
    <cellStyle name="Название" xfId="108"/>
    <cellStyle name="Нейтральный" xfId="109"/>
    <cellStyle name="Обычный 2" xfId="110"/>
    <cellStyle name="Обычный 2 2" xfId="111"/>
    <cellStyle name="Обычный 3" xfId="112"/>
    <cellStyle name="Обычный 4" xfId="113"/>
    <cellStyle name="Обычный 5 2" xfId="114"/>
    <cellStyle name="Обычный 5 3" xfId="115"/>
    <cellStyle name="Обычный 6 3" xfId="116"/>
    <cellStyle name="Обычный_06" xfId="117"/>
    <cellStyle name="Обычный_09_Професійний склад" xfId="118"/>
    <cellStyle name="Обычный_12 Зинкевич" xfId="119"/>
    <cellStyle name="Обычный_27.08.2013" xfId="120"/>
    <cellStyle name="Обычный_TБЛ-12~1" xfId="121"/>
    <cellStyle name="Обычный_Форма7Н" xfId="122"/>
    <cellStyle name="Плохой" xfId="123"/>
    <cellStyle name="Пояснение" xfId="124"/>
    <cellStyle name="Примечание" xfId="125"/>
    <cellStyle name="Percent" xfId="126"/>
    <cellStyle name="Связанная ячейка" xfId="127"/>
    <cellStyle name="Текст предупреждения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12"/>
  <sheetViews>
    <sheetView view="pageBreakPreview" zoomScale="80" zoomScaleSheetLayoutView="80" zoomScalePageLayoutView="0" workbookViewId="0" topLeftCell="A1">
      <selection activeCell="A6" sqref="A6"/>
    </sheetView>
  </sheetViews>
  <sheetFormatPr defaultColWidth="10.28125" defaultRowHeight="15"/>
  <cols>
    <col min="1" max="1" width="38.140625" style="28" customWidth="1"/>
    <col min="2" max="2" width="15.00390625" style="32" customWidth="1"/>
    <col min="3" max="3" width="14.28125" style="32" customWidth="1"/>
    <col min="4" max="211" width="7.8515625" style="28" customWidth="1"/>
    <col min="212" max="212" width="39.28125" style="28" customWidth="1"/>
    <col min="213" max="16384" width="10.28125" style="28" customWidth="1"/>
  </cols>
  <sheetData>
    <row r="1" spans="1:3" s="33" customFormat="1" ht="20.25" customHeight="1">
      <c r="A1" s="31"/>
      <c r="B1" s="31"/>
      <c r="C1" s="32"/>
    </row>
    <row r="2" spans="1:3" s="35" customFormat="1" ht="12" customHeight="1">
      <c r="A2" s="34"/>
      <c r="B2" s="34"/>
      <c r="C2" s="32"/>
    </row>
    <row r="3" spans="1:3" ht="63" customHeight="1">
      <c r="A3" s="186" t="s">
        <v>129</v>
      </c>
      <c r="B3" s="186"/>
      <c r="C3" s="186"/>
    </row>
    <row r="4" spans="1:3" ht="33.75" customHeight="1" thickBot="1">
      <c r="A4" s="183" t="s">
        <v>56</v>
      </c>
      <c r="B4" s="183"/>
      <c r="C4" s="183"/>
    </row>
    <row r="5" spans="1:3" ht="16.5" customHeight="1" thickTop="1">
      <c r="A5" s="29"/>
      <c r="B5" s="184" t="s">
        <v>44</v>
      </c>
      <c r="C5" s="185"/>
    </row>
    <row r="6" spans="1:3" ht="22.5" customHeight="1" thickBot="1">
      <c r="A6" s="30"/>
      <c r="B6" s="52" t="s">
        <v>111</v>
      </c>
      <c r="C6" s="53" t="s">
        <v>112</v>
      </c>
    </row>
    <row r="7" spans="1:3" ht="46.5" customHeight="1" thickTop="1">
      <c r="A7" s="46" t="s">
        <v>47</v>
      </c>
      <c r="B7" s="36">
        <v>418.1</v>
      </c>
      <c r="C7" s="37">
        <v>419</v>
      </c>
    </row>
    <row r="8" spans="1:3" ht="42" customHeight="1">
      <c r="A8" s="47" t="s">
        <v>46</v>
      </c>
      <c r="B8" s="38">
        <v>55.8</v>
      </c>
      <c r="C8" s="38">
        <v>55.9</v>
      </c>
    </row>
    <row r="9" spans="1:3" ht="30" customHeight="1">
      <c r="A9" s="48" t="s">
        <v>48</v>
      </c>
      <c r="B9" s="39">
        <v>366</v>
      </c>
      <c r="C9" s="40">
        <v>371.1</v>
      </c>
    </row>
    <row r="10" spans="1:3" ht="31.5" customHeight="1">
      <c r="A10" s="49" t="s">
        <v>45</v>
      </c>
      <c r="B10" s="41">
        <v>48.8</v>
      </c>
      <c r="C10" s="42">
        <v>49.5</v>
      </c>
    </row>
    <row r="11" spans="1:3" ht="56.25">
      <c r="A11" s="50" t="s">
        <v>55</v>
      </c>
      <c r="B11" s="43">
        <v>52.1</v>
      </c>
      <c r="C11" s="44">
        <v>47.9</v>
      </c>
    </row>
    <row r="12" spans="1:3" ht="35.25" customHeight="1">
      <c r="A12" s="51" t="s">
        <v>49</v>
      </c>
      <c r="B12" s="38">
        <v>12.5</v>
      </c>
      <c r="C12" s="45">
        <v>11.4</v>
      </c>
    </row>
  </sheetData>
  <sheetProtection/>
  <mergeCells count="3">
    <mergeCell ref="A4:C4"/>
    <mergeCell ref="B5:C5"/>
    <mergeCell ref="A3:C3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6"/>
  <sheetViews>
    <sheetView view="pageBreakPreview" zoomScale="55" zoomScaleNormal="85" zoomScaleSheetLayoutView="55" zoomScalePageLayoutView="0" workbookViewId="0" topLeftCell="B1">
      <pane xSplit="1" ySplit="7" topLeftCell="C8" activePane="bottomRight" state="frozen"/>
      <selection pane="topLeft" activeCell="T9" sqref="T9"/>
      <selection pane="topRight" activeCell="T9" sqref="T9"/>
      <selection pane="bottomLeft" activeCell="T9" sqref="T9"/>
      <selection pane="bottomRight" activeCell="E20" sqref="E20"/>
    </sheetView>
  </sheetViews>
  <sheetFormatPr defaultColWidth="9.140625" defaultRowHeight="15"/>
  <cols>
    <col min="1" max="1" width="1.28515625" style="67" hidden="1" customWidth="1"/>
    <col min="2" max="2" width="51.140625" style="67" customWidth="1"/>
    <col min="3" max="4" width="17.8515625" style="67" customWidth="1"/>
    <col min="5" max="5" width="17.57421875" style="67" customWidth="1"/>
    <col min="6" max="6" width="16.7109375" style="67" customWidth="1"/>
    <col min="7" max="7" width="9.140625" style="67" customWidth="1"/>
    <col min="8" max="10" width="0" style="67" hidden="1" customWidth="1"/>
    <col min="11" max="16384" width="9.140625" style="67" customWidth="1"/>
  </cols>
  <sheetData>
    <row r="1" s="54" customFormat="1" ht="10.5" customHeight="1">
      <c r="F1" s="55"/>
    </row>
    <row r="2" spans="1:6" s="56" customFormat="1" ht="62.25" customHeight="1">
      <c r="A2" s="187" t="s">
        <v>50</v>
      </c>
      <c r="B2" s="187"/>
      <c r="C2" s="187"/>
      <c r="D2" s="187"/>
      <c r="E2" s="187"/>
      <c r="F2" s="187"/>
    </row>
    <row r="3" spans="1:6" s="56" customFormat="1" ht="20.25" customHeight="1">
      <c r="A3" s="57"/>
      <c r="B3" s="57"/>
      <c r="C3" s="57"/>
      <c r="D3" s="57"/>
      <c r="E3" s="57"/>
      <c r="F3" s="57"/>
    </row>
    <row r="4" spans="1:6" s="56" customFormat="1" ht="16.5" customHeight="1">
      <c r="A4" s="57"/>
      <c r="B4" s="57"/>
      <c r="C4" s="57"/>
      <c r="D4" s="57"/>
      <c r="E4" s="57"/>
      <c r="F4" s="58" t="s">
        <v>51</v>
      </c>
    </row>
    <row r="5" spans="1:6" s="56" customFormat="1" ht="24.75" customHeight="1">
      <c r="A5" s="57"/>
      <c r="B5" s="188"/>
      <c r="C5" s="189" t="s">
        <v>130</v>
      </c>
      <c r="D5" s="189" t="s">
        <v>131</v>
      </c>
      <c r="E5" s="189" t="s">
        <v>52</v>
      </c>
      <c r="F5" s="189"/>
    </row>
    <row r="6" spans="1:6" s="56" customFormat="1" ht="47.25" customHeight="1">
      <c r="A6" s="59"/>
      <c r="B6" s="188"/>
      <c r="C6" s="189"/>
      <c r="D6" s="189"/>
      <c r="E6" s="94" t="s">
        <v>2</v>
      </c>
      <c r="F6" s="95" t="s">
        <v>53</v>
      </c>
    </row>
    <row r="7" spans="2:6" s="60" customFormat="1" ht="19.5" customHeight="1">
      <c r="B7" s="96" t="s">
        <v>12</v>
      </c>
      <c r="C7" s="97">
        <v>1</v>
      </c>
      <c r="D7" s="98">
        <v>2</v>
      </c>
      <c r="E7" s="97">
        <v>3</v>
      </c>
      <c r="F7" s="98">
        <v>4</v>
      </c>
    </row>
    <row r="8" spans="1:10" s="61" customFormat="1" ht="27.75" customHeight="1">
      <c r="A8" s="87"/>
      <c r="B8" s="99" t="s">
        <v>59</v>
      </c>
      <c r="C8" s="100">
        <f>SUM(C9:C26)</f>
        <v>970</v>
      </c>
      <c r="D8" s="100">
        <f>SUM(D9:D26)</f>
        <v>1336</v>
      </c>
      <c r="E8" s="121">
        <f>ROUND(D8/C8*100,1)</f>
        <v>137.7</v>
      </c>
      <c r="F8" s="100">
        <f aca="true" t="shared" si="0" ref="F8:F26">D8-C8</f>
        <v>366</v>
      </c>
      <c r="I8" s="62"/>
      <c r="J8" s="62"/>
    </row>
    <row r="9" spans="1:10" s="63" customFormat="1" ht="23.25" customHeight="1">
      <c r="A9" s="67"/>
      <c r="B9" s="101" t="s">
        <v>60</v>
      </c>
      <c r="C9" s="102">
        <v>0</v>
      </c>
      <c r="D9" s="102">
        <v>15</v>
      </c>
      <c r="E9" s="103">
        <v>0</v>
      </c>
      <c r="F9" s="104">
        <f t="shared" si="0"/>
        <v>15</v>
      </c>
      <c r="H9" s="64">
        <f>ROUND(D9/$D$8*100,1)</f>
        <v>1.1</v>
      </c>
      <c r="I9" s="65">
        <f>ROUND(C9/1000,1)</f>
        <v>0</v>
      </c>
      <c r="J9" s="65">
        <f>ROUND(D9/1000,1)</f>
        <v>0</v>
      </c>
    </row>
    <row r="10" spans="1:10" s="63" customFormat="1" ht="23.25" customHeight="1">
      <c r="A10" s="67"/>
      <c r="B10" s="101" t="s">
        <v>61</v>
      </c>
      <c r="C10" s="102">
        <v>0</v>
      </c>
      <c r="D10" s="102">
        <v>0</v>
      </c>
      <c r="E10" s="103">
        <v>0</v>
      </c>
      <c r="F10" s="104">
        <f t="shared" si="0"/>
        <v>0</v>
      </c>
      <c r="H10" s="64">
        <f aca="true" t="shared" si="1" ref="H10:H26">ROUND(D10/$D$8*100,1)</f>
        <v>0</v>
      </c>
      <c r="I10" s="65">
        <f aca="true" t="shared" si="2" ref="I10:J26">ROUND(C10/1000,1)</f>
        <v>0</v>
      </c>
      <c r="J10" s="65">
        <f t="shared" si="2"/>
        <v>0</v>
      </c>
    </row>
    <row r="11" spans="1:10" s="63" customFormat="1" ht="23.25" customHeight="1">
      <c r="A11" s="67"/>
      <c r="B11" s="101" t="s">
        <v>62</v>
      </c>
      <c r="C11" s="102">
        <v>15</v>
      </c>
      <c r="D11" s="102">
        <v>0</v>
      </c>
      <c r="E11" s="103">
        <v>0</v>
      </c>
      <c r="F11" s="104">
        <f t="shared" si="0"/>
        <v>-15</v>
      </c>
      <c r="H11" s="66">
        <f t="shared" si="1"/>
        <v>0</v>
      </c>
      <c r="I11" s="65">
        <f t="shared" si="2"/>
        <v>0</v>
      </c>
      <c r="J11" s="65">
        <f t="shared" si="2"/>
        <v>0</v>
      </c>
    </row>
    <row r="12" spans="1:10" s="63" customFormat="1" ht="23.25" customHeight="1">
      <c r="A12" s="67"/>
      <c r="B12" s="101" t="s">
        <v>63</v>
      </c>
      <c r="C12" s="102">
        <v>0</v>
      </c>
      <c r="D12" s="102">
        <v>0</v>
      </c>
      <c r="E12" s="103">
        <v>0</v>
      </c>
      <c r="F12" s="104">
        <f t="shared" si="0"/>
        <v>0</v>
      </c>
      <c r="H12" s="64">
        <f t="shared" si="1"/>
        <v>0</v>
      </c>
      <c r="I12" s="65">
        <f t="shared" si="2"/>
        <v>0</v>
      </c>
      <c r="J12" s="65">
        <f t="shared" si="2"/>
        <v>0</v>
      </c>
    </row>
    <row r="13" spans="1:10" s="63" customFormat="1" ht="23.25" customHeight="1">
      <c r="A13" s="67"/>
      <c r="B13" s="101" t="s">
        <v>64</v>
      </c>
      <c r="C13" s="102">
        <v>0</v>
      </c>
      <c r="D13" s="102">
        <v>0</v>
      </c>
      <c r="E13" s="103">
        <v>0</v>
      </c>
      <c r="F13" s="104">
        <f t="shared" si="0"/>
        <v>0</v>
      </c>
      <c r="H13" s="66">
        <f t="shared" si="1"/>
        <v>0</v>
      </c>
      <c r="I13" s="65">
        <f t="shared" si="2"/>
        <v>0</v>
      </c>
      <c r="J13" s="65">
        <f t="shared" si="2"/>
        <v>0</v>
      </c>
    </row>
    <row r="14" spans="1:10" s="63" customFormat="1" ht="23.25" customHeight="1">
      <c r="A14" s="67"/>
      <c r="B14" s="101" t="s">
        <v>65</v>
      </c>
      <c r="C14" s="102">
        <v>21</v>
      </c>
      <c r="D14" s="102">
        <v>218</v>
      </c>
      <c r="E14" s="122">
        <f aca="true" t="shared" si="3" ref="E14:E26">ROUND(D14/C14*100,1)</f>
        <v>1038.1</v>
      </c>
      <c r="F14" s="104">
        <f t="shared" si="0"/>
        <v>197</v>
      </c>
      <c r="H14" s="64">
        <f t="shared" si="1"/>
        <v>16.3</v>
      </c>
      <c r="I14" s="65">
        <f t="shared" si="2"/>
        <v>0</v>
      </c>
      <c r="J14" s="65">
        <f t="shared" si="2"/>
        <v>0.2</v>
      </c>
    </row>
    <row r="15" spans="1:10" s="63" customFormat="1" ht="23.25" customHeight="1">
      <c r="A15" s="67"/>
      <c r="B15" s="101" t="s">
        <v>66</v>
      </c>
      <c r="C15" s="102">
        <v>120</v>
      </c>
      <c r="D15" s="102">
        <v>0</v>
      </c>
      <c r="E15" s="103">
        <f t="shared" si="3"/>
        <v>0</v>
      </c>
      <c r="F15" s="104">
        <f t="shared" si="0"/>
        <v>-120</v>
      </c>
      <c r="H15" s="64">
        <f t="shared" si="1"/>
        <v>0</v>
      </c>
      <c r="I15" s="65">
        <f t="shared" si="2"/>
        <v>0.1</v>
      </c>
      <c r="J15" s="65">
        <f t="shared" si="2"/>
        <v>0</v>
      </c>
    </row>
    <row r="16" spans="1:10" s="63" customFormat="1" ht="23.25" customHeight="1">
      <c r="A16" s="67"/>
      <c r="B16" s="101" t="s">
        <v>82</v>
      </c>
      <c r="C16" s="102">
        <v>354</v>
      </c>
      <c r="D16" s="102">
        <v>34</v>
      </c>
      <c r="E16" s="122">
        <f>ROUND(D16/C16*100,1)</f>
        <v>9.6</v>
      </c>
      <c r="F16" s="104">
        <f t="shared" si="0"/>
        <v>-320</v>
      </c>
      <c r="H16" s="64">
        <f t="shared" si="1"/>
        <v>2.5</v>
      </c>
      <c r="I16" s="65">
        <f t="shared" si="2"/>
        <v>0.4</v>
      </c>
      <c r="J16" s="65">
        <f t="shared" si="2"/>
        <v>0</v>
      </c>
    </row>
    <row r="17" spans="1:10" s="63" customFormat="1" ht="23.25" customHeight="1">
      <c r="A17" s="67"/>
      <c r="B17" s="105" t="s">
        <v>83</v>
      </c>
      <c r="C17" s="102">
        <v>0</v>
      </c>
      <c r="D17" s="102">
        <v>0</v>
      </c>
      <c r="E17" s="103">
        <v>0</v>
      </c>
      <c r="F17" s="104">
        <f t="shared" si="0"/>
        <v>0</v>
      </c>
      <c r="H17" s="64">
        <f t="shared" si="1"/>
        <v>0</v>
      </c>
      <c r="I17" s="65">
        <f t="shared" si="2"/>
        <v>0</v>
      </c>
      <c r="J17" s="65">
        <f t="shared" si="2"/>
        <v>0</v>
      </c>
    </row>
    <row r="18" spans="1:10" s="63" customFormat="1" ht="23.25" customHeight="1">
      <c r="A18" s="67"/>
      <c r="B18" s="101" t="s">
        <v>67</v>
      </c>
      <c r="C18" s="102">
        <v>0</v>
      </c>
      <c r="D18" s="102">
        <v>0</v>
      </c>
      <c r="E18" s="103">
        <v>0</v>
      </c>
      <c r="F18" s="104">
        <f t="shared" si="0"/>
        <v>0</v>
      </c>
      <c r="H18" s="64">
        <f t="shared" si="1"/>
        <v>0</v>
      </c>
      <c r="I18" s="65">
        <f t="shared" si="2"/>
        <v>0</v>
      </c>
      <c r="J18" s="65">
        <f t="shared" si="2"/>
        <v>0</v>
      </c>
    </row>
    <row r="19" spans="1:10" s="63" customFormat="1" ht="23.25" customHeight="1">
      <c r="A19" s="67"/>
      <c r="B19" s="101" t="s">
        <v>68</v>
      </c>
      <c r="C19" s="102">
        <v>5</v>
      </c>
      <c r="D19" s="102">
        <v>59</v>
      </c>
      <c r="E19" s="122">
        <f t="shared" si="3"/>
        <v>1180</v>
      </c>
      <c r="F19" s="104">
        <f t="shared" si="0"/>
        <v>54</v>
      </c>
      <c r="H19" s="64">
        <f t="shared" si="1"/>
        <v>4.4</v>
      </c>
      <c r="I19" s="65">
        <f t="shared" si="2"/>
        <v>0</v>
      </c>
      <c r="J19" s="65">
        <f t="shared" si="2"/>
        <v>0.1</v>
      </c>
    </row>
    <row r="20" spans="1:10" s="63" customFormat="1" ht="23.25" customHeight="1">
      <c r="A20" s="67"/>
      <c r="B20" s="101" t="s">
        <v>84</v>
      </c>
      <c r="C20" s="102">
        <v>62</v>
      </c>
      <c r="D20" s="102">
        <v>119</v>
      </c>
      <c r="E20" s="122">
        <f t="shared" si="3"/>
        <v>191.9</v>
      </c>
      <c r="F20" s="104">
        <f t="shared" si="0"/>
        <v>57</v>
      </c>
      <c r="H20" s="66">
        <f t="shared" si="1"/>
        <v>8.9</v>
      </c>
      <c r="I20" s="65">
        <f t="shared" si="2"/>
        <v>0.1</v>
      </c>
      <c r="J20" s="65">
        <f t="shared" si="2"/>
        <v>0.1</v>
      </c>
    </row>
    <row r="21" spans="1:10" s="63" customFormat="1" ht="23.25" customHeight="1">
      <c r="A21" s="67"/>
      <c r="B21" s="101" t="s">
        <v>85</v>
      </c>
      <c r="C21" s="102">
        <v>0</v>
      </c>
      <c r="D21" s="102">
        <v>171</v>
      </c>
      <c r="E21" s="103">
        <v>0</v>
      </c>
      <c r="F21" s="104">
        <f t="shared" si="0"/>
        <v>171</v>
      </c>
      <c r="H21" s="66">
        <f t="shared" si="1"/>
        <v>12.8</v>
      </c>
      <c r="I21" s="65">
        <f t="shared" si="2"/>
        <v>0</v>
      </c>
      <c r="J21" s="65">
        <f t="shared" si="2"/>
        <v>0.2</v>
      </c>
    </row>
    <row r="22" spans="1:10" s="63" customFormat="1" ht="23.25" customHeight="1">
      <c r="A22" s="67"/>
      <c r="B22" s="101" t="s">
        <v>69</v>
      </c>
      <c r="C22" s="102">
        <v>0</v>
      </c>
      <c r="D22" s="102">
        <v>27</v>
      </c>
      <c r="E22" s="103">
        <v>0</v>
      </c>
      <c r="F22" s="104">
        <f t="shared" si="0"/>
        <v>27</v>
      </c>
      <c r="H22" s="66">
        <f t="shared" si="1"/>
        <v>2</v>
      </c>
      <c r="I22" s="65">
        <f t="shared" si="2"/>
        <v>0</v>
      </c>
      <c r="J22" s="65">
        <f t="shared" si="2"/>
        <v>0</v>
      </c>
    </row>
    <row r="23" spans="1:10" s="63" customFormat="1" ht="23.25" customHeight="1">
      <c r="A23" s="67"/>
      <c r="B23" s="101" t="s">
        <v>86</v>
      </c>
      <c r="C23" s="102">
        <v>88</v>
      </c>
      <c r="D23" s="102">
        <v>52</v>
      </c>
      <c r="E23" s="122">
        <f t="shared" si="3"/>
        <v>59.1</v>
      </c>
      <c r="F23" s="104">
        <f t="shared" si="0"/>
        <v>-36</v>
      </c>
      <c r="H23" s="64">
        <f t="shared" si="1"/>
        <v>3.9</v>
      </c>
      <c r="I23" s="65">
        <f t="shared" si="2"/>
        <v>0.1</v>
      </c>
      <c r="J23" s="65">
        <f t="shared" si="2"/>
        <v>0.1</v>
      </c>
    </row>
    <row r="24" spans="1:10" s="63" customFormat="1" ht="23.25" customHeight="1">
      <c r="A24" s="67"/>
      <c r="B24" s="101" t="s">
        <v>57</v>
      </c>
      <c r="C24" s="102">
        <v>62</v>
      </c>
      <c r="D24" s="102">
        <v>0</v>
      </c>
      <c r="E24" s="103">
        <f t="shared" si="3"/>
        <v>0</v>
      </c>
      <c r="F24" s="104">
        <f t="shared" si="0"/>
        <v>-62</v>
      </c>
      <c r="H24" s="64">
        <f t="shared" si="1"/>
        <v>0</v>
      </c>
      <c r="I24" s="65">
        <f t="shared" si="2"/>
        <v>0.1</v>
      </c>
      <c r="J24" s="65">
        <f t="shared" si="2"/>
        <v>0</v>
      </c>
    </row>
    <row r="25" spans="1:10" s="63" customFormat="1" ht="23.25" customHeight="1">
      <c r="A25" s="67"/>
      <c r="B25" s="101" t="s">
        <v>58</v>
      </c>
      <c r="C25" s="102">
        <v>110</v>
      </c>
      <c r="D25" s="102">
        <v>524</v>
      </c>
      <c r="E25" s="122">
        <f t="shared" si="3"/>
        <v>476.4</v>
      </c>
      <c r="F25" s="104">
        <f t="shared" si="0"/>
        <v>414</v>
      </c>
      <c r="H25" s="64">
        <f t="shared" si="1"/>
        <v>39.2</v>
      </c>
      <c r="I25" s="65">
        <f t="shared" si="2"/>
        <v>0.1</v>
      </c>
      <c r="J25" s="65">
        <f t="shared" si="2"/>
        <v>0.5</v>
      </c>
    </row>
    <row r="26" spans="1:10" s="63" customFormat="1" ht="23.25" customHeight="1">
      <c r="A26" s="67"/>
      <c r="B26" s="101" t="s">
        <v>70</v>
      </c>
      <c r="C26" s="102">
        <v>133</v>
      </c>
      <c r="D26" s="102">
        <v>117</v>
      </c>
      <c r="E26" s="122">
        <f t="shared" si="3"/>
        <v>88</v>
      </c>
      <c r="F26" s="104">
        <f t="shared" si="0"/>
        <v>-16</v>
      </c>
      <c r="H26" s="64">
        <f t="shared" si="1"/>
        <v>8.8</v>
      </c>
      <c r="I26" s="65">
        <f t="shared" si="2"/>
        <v>0.1</v>
      </c>
      <c r="J26" s="65">
        <f t="shared" si="2"/>
        <v>0.1</v>
      </c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E26"/>
  <sheetViews>
    <sheetView view="pageBreakPreview" zoomScale="62" zoomScaleNormal="75" zoomScaleSheetLayoutView="62" zoomScalePageLayoutView="0" workbookViewId="0" topLeftCell="A1">
      <selection activeCell="A19" sqref="A19"/>
    </sheetView>
  </sheetViews>
  <sheetFormatPr defaultColWidth="8.8515625" defaultRowHeight="15"/>
  <cols>
    <col min="1" max="1" width="47.140625" style="21" customWidth="1"/>
    <col min="2" max="2" width="17.140625" style="21" customWidth="1"/>
    <col min="3" max="3" width="16.57421875" style="21" customWidth="1"/>
    <col min="4" max="4" width="14.28125" style="21" customWidth="1"/>
    <col min="5" max="5" width="15.28125" style="21" customWidth="1"/>
    <col min="6" max="16384" width="8.8515625" style="21" customWidth="1"/>
  </cols>
  <sheetData>
    <row r="1" spans="1:5" s="17" customFormat="1" ht="29.25" customHeight="1">
      <c r="A1" s="190" t="s">
        <v>80</v>
      </c>
      <c r="B1" s="190"/>
      <c r="C1" s="190"/>
      <c r="D1" s="190"/>
      <c r="E1" s="190"/>
    </row>
    <row r="2" spans="1:5" s="17" customFormat="1" ht="21.75" customHeight="1">
      <c r="A2" s="191" t="s">
        <v>13</v>
      </c>
      <c r="B2" s="191"/>
      <c r="C2" s="191"/>
      <c r="D2" s="191"/>
      <c r="E2" s="191"/>
    </row>
    <row r="3" spans="1:5" s="19" customFormat="1" ht="12" customHeight="1" thickBot="1">
      <c r="A3" s="18"/>
      <c r="B3" s="18"/>
      <c r="C3" s="18"/>
      <c r="D3" s="18"/>
      <c r="E3" s="18"/>
    </row>
    <row r="4" spans="1:5" s="19" customFormat="1" ht="21" customHeight="1">
      <c r="A4" s="192"/>
      <c r="B4" s="194" t="s">
        <v>130</v>
      </c>
      <c r="C4" s="194" t="s">
        <v>131</v>
      </c>
      <c r="D4" s="195" t="s">
        <v>52</v>
      </c>
      <c r="E4" s="196"/>
    </row>
    <row r="5" spans="1:5" s="19" customFormat="1" ht="73.5" customHeight="1">
      <c r="A5" s="193"/>
      <c r="B5" s="194"/>
      <c r="C5" s="194"/>
      <c r="D5" s="69" t="s">
        <v>54</v>
      </c>
      <c r="E5" s="77" t="s">
        <v>2</v>
      </c>
    </row>
    <row r="6" spans="1:5" s="20" customFormat="1" ht="34.5" customHeight="1">
      <c r="A6" s="78" t="s">
        <v>14</v>
      </c>
      <c r="B6" s="79">
        <f>SUM(B7:B25)</f>
        <v>970</v>
      </c>
      <c r="C6" s="80">
        <f>SUM(C7:C25)</f>
        <v>1336</v>
      </c>
      <c r="D6" s="81">
        <f aca="true" t="shared" si="0" ref="D6:D25">C6-B6</f>
        <v>366</v>
      </c>
      <c r="E6" s="123">
        <f>ROUND(C6/B6*100,1)</f>
        <v>137.7</v>
      </c>
    </row>
    <row r="7" spans="1:5" ht="39.75" customHeight="1">
      <c r="A7" s="82" t="s">
        <v>15</v>
      </c>
      <c r="B7" s="83">
        <v>106</v>
      </c>
      <c r="C7" s="83">
        <v>5</v>
      </c>
      <c r="D7" s="84">
        <f t="shared" si="0"/>
        <v>-101</v>
      </c>
      <c r="E7" s="106">
        <f>ROUND(C7/B7*100,1)</f>
        <v>4.7</v>
      </c>
    </row>
    <row r="8" spans="1:5" ht="44.25" customHeight="1">
      <c r="A8" s="82" t="s">
        <v>16</v>
      </c>
      <c r="B8" s="83">
        <v>18</v>
      </c>
      <c r="C8" s="83">
        <v>83</v>
      </c>
      <c r="D8" s="84">
        <f t="shared" si="0"/>
        <v>65</v>
      </c>
      <c r="E8" s="106">
        <f aca="true" t="shared" si="1" ref="E8:E23">ROUND(C8/B8*100,1)</f>
        <v>461.1</v>
      </c>
    </row>
    <row r="9" spans="1:5" s="22" customFormat="1" ht="27" customHeight="1">
      <c r="A9" s="82" t="s">
        <v>17</v>
      </c>
      <c r="B9" s="83">
        <v>4</v>
      </c>
      <c r="C9" s="83">
        <v>157</v>
      </c>
      <c r="D9" s="84">
        <f t="shared" si="0"/>
        <v>153</v>
      </c>
      <c r="E9" s="177">
        <f t="shared" si="1"/>
        <v>3925</v>
      </c>
    </row>
    <row r="10" spans="1:5" ht="43.5" customHeight="1">
      <c r="A10" s="82" t="s">
        <v>18</v>
      </c>
      <c r="B10" s="83">
        <v>0</v>
      </c>
      <c r="C10" s="83">
        <v>266</v>
      </c>
      <c r="D10" s="84">
        <f t="shared" si="0"/>
        <v>266</v>
      </c>
      <c r="E10" s="106">
        <v>0</v>
      </c>
    </row>
    <row r="11" spans="1:5" ht="42" customHeight="1">
      <c r="A11" s="82" t="s">
        <v>19</v>
      </c>
      <c r="B11" s="83">
        <v>0</v>
      </c>
      <c r="C11" s="83">
        <v>0</v>
      </c>
      <c r="D11" s="84">
        <f t="shared" si="0"/>
        <v>0</v>
      </c>
      <c r="E11" s="106">
        <v>0</v>
      </c>
    </row>
    <row r="12" spans="1:5" ht="24" customHeight="1">
      <c r="A12" s="82" t="s">
        <v>20</v>
      </c>
      <c r="B12" s="83">
        <v>1</v>
      </c>
      <c r="C12" s="83">
        <v>13</v>
      </c>
      <c r="D12" s="84">
        <f t="shared" si="0"/>
        <v>12</v>
      </c>
      <c r="E12" s="177">
        <f t="shared" si="1"/>
        <v>1300</v>
      </c>
    </row>
    <row r="13" spans="1:5" ht="54.75" customHeight="1">
      <c r="A13" s="82" t="s">
        <v>21</v>
      </c>
      <c r="B13" s="83">
        <v>0</v>
      </c>
      <c r="C13" s="83">
        <v>4</v>
      </c>
      <c r="D13" s="84">
        <f t="shared" si="0"/>
        <v>4</v>
      </c>
      <c r="E13" s="106">
        <v>0</v>
      </c>
    </row>
    <row r="14" spans="1:5" ht="41.25" customHeight="1">
      <c r="A14" s="82" t="s">
        <v>22</v>
      </c>
      <c r="B14" s="83">
        <v>33</v>
      </c>
      <c r="C14" s="83">
        <v>0</v>
      </c>
      <c r="D14" s="84">
        <f t="shared" si="0"/>
        <v>-33</v>
      </c>
      <c r="E14" s="106">
        <v>0</v>
      </c>
    </row>
    <row r="15" spans="1:5" ht="42" customHeight="1">
      <c r="A15" s="82" t="s">
        <v>23</v>
      </c>
      <c r="B15" s="83">
        <v>0</v>
      </c>
      <c r="C15" s="83">
        <v>0</v>
      </c>
      <c r="D15" s="84">
        <f t="shared" si="0"/>
        <v>0</v>
      </c>
      <c r="E15" s="106">
        <v>0</v>
      </c>
    </row>
    <row r="16" spans="1:5" ht="23.25" customHeight="1">
      <c r="A16" s="82" t="s">
        <v>24</v>
      </c>
      <c r="B16" s="83">
        <v>86</v>
      </c>
      <c r="C16" s="83">
        <v>0</v>
      </c>
      <c r="D16" s="84">
        <f t="shared" si="0"/>
        <v>-86</v>
      </c>
      <c r="E16" s="106">
        <f t="shared" si="1"/>
        <v>0</v>
      </c>
    </row>
    <row r="17" spans="1:5" ht="22.5" customHeight="1">
      <c r="A17" s="82" t="s">
        <v>25</v>
      </c>
      <c r="B17" s="83">
        <v>0</v>
      </c>
      <c r="C17" s="83">
        <v>3</v>
      </c>
      <c r="D17" s="84">
        <f t="shared" si="0"/>
        <v>3</v>
      </c>
      <c r="E17" s="106">
        <v>0</v>
      </c>
    </row>
    <row r="18" spans="1:5" ht="22.5" customHeight="1">
      <c r="A18" s="82" t="s">
        <v>26</v>
      </c>
      <c r="B18" s="83">
        <v>145</v>
      </c>
      <c r="C18" s="83">
        <v>0</v>
      </c>
      <c r="D18" s="84">
        <f t="shared" si="0"/>
        <v>-145</v>
      </c>
      <c r="E18" s="106">
        <f t="shared" si="1"/>
        <v>0</v>
      </c>
    </row>
    <row r="19" spans="1:5" ht="38.25" customHeight="1">
      <c r="A19" s="82" t="s">
        <v>27</v>
      </c>
      <c r="B19" s="83">
        <v>0</v>
      </c>
      <c r="C19" s="83">
        <v>0</v>
      </c>
      <c r="D19" s="84">
        <f t="shared" si="0"/>
        <v>0</v>
      </c>
      <c r="E19" s="106">
        <v>0</v>
      </c>
    </row>
    <row r="20" spans="1:5" ht="35.25" customHeight="1">
      <c r="A20" s="82" t="s">
        <v>28</v>
      </c>
      <c r="B20" s="83">
        <v>0</v>
      </c>
      <c r="C20" s="83">
        <v>9</v>
      </c>
      <c r="D20" s="84">
        <f t="shared" si="0"/>
        <v>9</v>
      </c>
      <c r="E20" s="106">
        <v>0</v>
      </c>
    </row>
    <row r="21" spans="1:5" ht="41.25" customHeight="1">
      <c r="A21" s="82" t="s">
        <v>29</v>
      </c>
      <c r="B21" s="83">
        <v>280</v>
      </c>
      <c r="C21" s="83">
        <v>449</v>
      </c>
      <c r="D21" s="84">
        <f t="shared" si="0"/>
        <v>169</v>
      </c>
      <c r="E21" s="177">
        <f t="shared" si="1"/>
        <v>160.4</v>
      </c>
    </row>
    <row r="22" spans="1:5" ht="19.5" customHeight="1">
      <c r="A22" s="82" t="s">
        <v>30</v>
      </c>
      <c r="B22" s="83">
        <v>50</v>
      </c>
      <c r="C22" s="83">
        <v>182</v>
      </c>
      <c r="D22" s="84">
        <f t="shared" si="0"/>
        <v>132</v>
      </c>
      <c r="E22" s="177">
        <f t="shared" si="1"/>
        <v>364</v>
      </c>
    </row>
    <row r="23" spans="1:5" ht="39" customHeight="1">
      <c r="A23" s="82" t="s">
        <v>31</v>
      </c>
      <c r="B23" s="83">
        <v>247</v>
      </c>
      <c r="C23" s="83">
        <v>159</v>
      </c>
      <c r="D23" s="84">
        <f t="shared" si="0"/>
        <v>-88</v>
      </c>
      <c r="E23" s="177">
        <f t="shared" si="1"/>
        <v>64.4</v>
      </c>
    </row>
    <row r="24" spans="1:5" ht="38.25" customHeight="1">
      <c r="A24" s="82" t="s">
        <v>32</v>
      </c>
      <c r="B24" s="83">
        <v>0</v>
      </c>
      <c r="C24" s="83">
        <v>6</v>
      </c>
      <c r="D24" s="84">
        <f t="shared" si="0"/>
        <v>6</v>
      </c>
      <c r="E24" s="106">
        <v>0</v>
      </c>
    </row>
    <row r="25" spans="1:5" ht="22.5" customHeight="1" thickBot="1">
      <c r="A25" s="85" t="s">
        <v>33</v>
      </c>
      <c r="B25" s="83">
        <v>0</v>
      </c>
      <c r="C25" s="83">
        <v>0</v>
      </c>
      <c r="D25" s="86">
        <f t="shared" si="0"/>
        <v>0</v>
      </c>
      <c r="E25" s="106">
        <v>0</v>
      </c>
    </row>
    <row r="26" spans="1:5" ht="12.75">
      <c r="A26" s="23"/>
      <c r="B26" s="23"/>
      <c r="C26" s="23"/>
      <c r="D26" s="23"/>
      <c r="E26" s="23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63" r:id="rId1"/>
  <ignoredErrors>
    <ignoredError sqref="B6:C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E17"/>
  <sheetViews>
    <sheetView view="pageBreakPreview" zoomScale="62" zoomScaleNormal="75" zoomScaleSheetLayoutView="62" zoomScalePageLayoutView="0" workbookViewId="0" topLeftCell="A1">
      <selection activeCell="A25" sqref="A25"/>
    </sheetView>
  </sheetViews>
  <sheetFormatPr defaultColWidth="8.8515625" defaultRowHeight="15"/>
  <cols>
    <col min="1" max="1" width="48.00390625" style="21" customWidth="1"/>
    <col min="2" max="2" width="24.28125" style="21" customWidth="1"/>
    <col min="3" max="3" width="23.57421875" style="21" customWidth="1"/>
    <col min="4" max="4" width="22.00390625" style="21" customWidth="1"/>
    <col min="5" max="5" width="21.57421875" style="21" customWidth="1"/>
    <col min="6" max="16384" width="8.8515625" style="21" customWidth="1"/>
  </cols>
  <sheetData>
    <row r="1" spans="1:5" s="17" customFormat="1" ht="27.75" customHeight="1">
      <c r="A1" s="197" t="s">
        <v>81</v>
      </c>
      <c r="B1" s="197"/>
      <c r="C1" s="197"/>
      <c r="D1" s="197"/>
      <c r="E1" s="197"/>
    </row>
    <row r="2" spans="1:5" s="17" customFormat="1" ht="20.25" customHeight="1">
      <c r="A2" s="198" t="s">
        <v>34</v>
      </c>
      <c r="B2" s="198"/>
      <c r="C2" s="198"/>
      <c r="D2" s="198"/>
      <c r="E2" s="198"/>
    </row>
    <row r="3" spans="1:5" s="17" customFormat="1" ht="17.25" customHeight="1" thickBot="1">
      <c r="A3" s="68"/>
      <c r="B3" s="68"/>
      <c r="C3" s="68"/>
      <c r="D3" s="68"/>
      <c r="E3" s="68"/>
    </row>
    <row r="4" spans="1:5" s="19" customFormat="1" ht="25.5" customHeight="1">
      <c r="A4" s="199"/>
      <c r="B4" s="194" t="s">
        <v>130</v>
      </c>
      <c r="C4" s="194" t="s">
        <v>131</v>
      </c>
      <c r="D4" s="201" t="s">
        <v>52</v>
      </c>
      <c r="E4" s="202"/>
    </row>
    <row r="5" spans="1:5" s="19" customFormat="1" ht="37.5" customHeight="1">
      <c r="A5" s="200"/>
      <c r="B5" s="194"/>
      <c r="C5" s="194"/>
      <c r="D5" s="70" t="s">
        <v>54</v>
      </c>
      <c r="E5" s="71" t="s">
        <v>2</v>
      </c>
    </row>
    <row r="6" spans="1:5" s="25" customFormat="1" ht="34.5" customHeight="1">
      <c r="A6" s="72" t="s">
        <v>14</v>
      </c>
      <c r="B6" s="24">
        <f>SUM(B7:B15)</f>
        <v>970</v>
      </c>
      <c r="C6" s="24">
        <f>SUM(C7:C15)</f>
        <v>1336</v>
      </c>
      <c r="D6" s="24">
        <f aca="true" t="shared" si="0" ref="D6:D15">C6-B6</f>
        <v>366</v>
      </c>
      <c r="E6" s="124">
        <f>ROUND(C6/B6*100,1)</f>
        <v>137.7</v>
      </c>
    </row>
    <row r="7" spans="1:5" ht="51" customHeight="1">
      <c r="A7" s="73" t="s">
        <v>35</v>
      </c>
      <c r="B7" s="26">
        <v>185</v>
      </c>
      <c r="C7" s="26">
        <v>226</v>
      </c>
      <c r="D7" s="27">
        <f t="shared" si="0"/>
        <v>41</v>
      </c>
      <c r="E7" s="124">
        <f aca="true" t="shared" si="1" ref="E7:E15">ROUND(C7/B7*100,1)</f>
        <v>122.2</v>
      </c>
    </row>
    <row r="8" spans="1:5" ht="35.25" customHeight="1">
      <c r="A8" s="73" t="s">
        <v>36</v>
      </c>
      <c r="B8" s="26">
        <v>172</v>
      </c>
      <c r="C8" s="26">
        <v>356</v>
      </c>
      <c r="D8" s="27">
        <f t="shared" si="0"/>
        <v>184</v>
      </c>
      <c r="E8" s="124">
        <f t="shared" si="1"/>
        <v>207</v>
      </c>
    </row>
    <row r="9" spans="1:5" s="22" customFormat="1" ht="25.5" customHeight="1">
      <c r="A9" s="73" t="s">
        <v>37</v>
      </c>
      <c r="B9" s="26">
        <v>75</v>
      </c>
      <c r="C9" s="26">
        <v>146</v>
      </c>
      <c r="D9" s="27">
        <f t="shared" si="0"/>
        <v>71</v>
      </c>
      <c r="E9" s="124">
        <f t="shared" si="1"/>
        <v>194.7</v>
      </c>
    </row>
    <row r="10" spans="1:5" ht="36.75" customHeight="1">
      <c r="A10" s="73" t="s">
        <v>38</v>
      </c>
      <c r="B10" s="26">
        <v>19</v>
      </c>
      <c r="C10" s="26">
        <v>47</v>
      </c>
      <c r="D10" s="27">
        <f t="shared" si="0"/>
        <v>28</v>
      </c>
      <c r="E10" s="124">
        <f t="shared" si="1"/>
        <v>247.4</v>
      </c>
    </row>
    <row r="11" spans="1:5" s="143" customFormat="1" ht="28.5" customHeight="1">
      <c r="A11" s="139" t="s">
        <v>39</v>
      </c>
      <c r="B11" s="140">
        <v>245</v>
      </c>
      <c r="C11" s="140">
        <v>101</v>
      </c>
      <c r="D11" s="141">
        <f t="shared" si="0"/>
        <v>-144</v>
      </c>
      <c r="E11" s="142">
        <f t="shared" si="1"/>
        <v>41.2</v>
      </c>
    </row>
    <row r="12" spans="1:5" s="143" customFormat="1" ht="59.25" customHeight="1">
      <c r="A12" s="139" t="s">
        <v>40</v>
      </c>
      <c r="B12" s="140">
        <v>0</v>
      </c>
      <c r="C12" s="140">
        <v>4</v>
      </c>
      <c r="D12" s="141">
        <f t="shared" si="0"/>
        <v>4</v>
      </c>
      <c r="E12" s="144">
        <v>0</v>
      </c>
    </row>
    <row r="13" spans="1:5" s="143" customFormat="1" ht="30.75" customHeight="1">
      <c r="A13" s="139" t="s">
        <v>41</v>
      </c>
      <c r="B13" s="140">
        <v>38</v>
      </c>
      <c r="C13" s="140">
        <v>280</v>
      </c>
      <c r="D13" s="141">
        <f t="shared" si="0"/>
        <v>242</v>
      </c>
      <c r="E13" s="142">
        <f t="shared" si="1"/>
        <v>736.8</v>
      </c>
    </row>
    <row r="14" spans="1:5" s="143" customFormat="1" ht="75" customHeight="1">
      <c r="A14" s="139" t="s">
        <v>42</v>
      </c>
      <c r="B14" s="140">
        <v>113</v>
      </c>
      <c r="C14" s="140">
        <v>115</v>
      </c>
      <c r="D14" s="141">
        <f t="shared" si="0"/>
        <v>2</v>
      </c>
      <c r="E14" s="142">
        <f t="shared" si="1"/>
        <v>101.8</v>
      </c>
    </row>
    <row r="15" spans="1:5" ht="33" customHeight="1" thickBot="1">
      <c r="A15" s="74" t="s">
        <v>43</v>
      </c>
      <c r="B15" s="75">
        <v>123</v>
      </c>
      <c r="C15" s="75">
        <v>61</v>
      </c>
      <c r="D15" s="76">
        <f t="shared" si="0"/>
        <v>-62</v>
      </c>
      <c r="E15" s="124">
        <f t="shared" si="1"/>
        <v>49.6</v>
      </c>
    </row>
    <row r="16" spans="1:4" ht="12.75">
      <c r="A16" s="23"/>
      <c r="B16" s="23"/>
      <c r="C16" s="23"/>
      <c r="D16" s="23"/>
    </row>
    <row r="17" spans="1:4" ht="12.75">
      <c r="A17" s="23"/>
      <c r="B17" s="23"/>
      <c r="C17" s="23"/>
      <c r="D17" s="23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33"/>
  <sheetViews>
    <sheetView view="pageBreakPreview" zoomScale="75" zoomScaleSheetLayoutView="75" zoomScalePageLayoutView="0" workbookViewId="0" topLeftCell="A1">
      <pane xSplit="1" ySplit="4" topLeftCell="B20" activePane="bottomRight" state="frozen"/>
      <selection pane="topLeft" activeCell="T9" sqref="T9"/>
      <selection pane="topRight" activeCell="T9" sqref="T9"/>
      <selection pane="bottomLeft" activeCell="T9" sqref="T9"/>
      <selection pane="bottomRight" activeCell="I27" sqref="I27"/>
    </sheetView>
  </sheetViews>
  <sheetFormatPr defaultColWidth="9.140625" defaultRowHeight="15"/>
  <cols>
    <col min="1" max="1" width="48.8515625" style="2" customWidth="1"/>
    <col min="2" max="2" width="13.7109375" style="2" customWidth="1"/>
    <col min="3" max="3" width="13.8515625" style="2" customWidth="1"/>
    <col min="4" max="4" width="9.28125" style="2" customWidth="1"/>
    <col min="5" max="5" width="16.00390625" style="2" customWidth="1"/>
    <col min="6" max="6" width="9.140625" style="2" customWidth="1"/>
    <col min="7" max="16384" width="9.140625" style="1" customWidth="1"/>
  </cols>
  <sheetData>
    <row r="1" spans="1:5" ht="26.25" customHeight="1">
      <c r="A1" s="214" t="s">
        <v>74</v>
      </c>
      <c r="B1" s="214"/>
      <c r="C1" s="214"/>
      <c r="D1" s="214"/>
      <c r="E1" s="214"/>
    </row>
    <row r="2" spans="1:5" ht="27" customHeight="1">
      <c r="A2" s="215" t="s">
        <v>132</v>
      </c>
      <c r="B2" s="215"/>
      <c r="C2" s="215"/>
      <c r="D2" s="215"/>
      <c r="E2" s="215"/>
    </row>
    <row r="3" spans="1:5" ht="18" customHeight="1">
      <c r="A3" s="210" t="s">
        <v>0</v>
      </c>
      <c r="B3" s="211">
        <v>2018</v>
      </c>
      <c r="C3" s="211">
        <v>2019</v>
      </c>
      <c r="D3" s="216" t="s">
        <v>1</v>
      </c>
      <c r="E3" s="216"/>
    </row>
    <row r="4" spans="1:5" ht="50.25" customHeight="1">
      <c r="A4" s="210"/>
      <c r="B4" s="210"/>
      <c r="C4" s="210"/>
      <c r="D4" s="178" t="s">
        <v>2</v>
      </c>
      <c r="E4" s="119" t="s">
        <v>71</v>
      </c>
    </row>
    <row r="5" spans="1:6" ht="21" customHeight="1">
      <c r="A5" s="89" t="s">
        <v>94</v>
      </c>
      <c r="B5" s="107">
        <v>14592</v>
      </c>
      <c r="C5" s="107">
        <v>13795</v>
      </c>
      <c r="D5" s="127">
        <f>ROUND(C5/B5*100,1)</f>
        <v>94.5</v>
      </c>
      <c r="E5" s="128">
        <f aca="true" t="shared" si="0" ref="E5:E21">C5-B5</f>
        <v>-797</v>
      </c>
      <c r="F5" s="2" t="s">
        <v>3</v>
      </c>
    </row>
    <row r="6" spans="1:6" ht="15.75">
      <c r="A6" s="125" t="s">
        <v>88</v>
      </c>
      <c r="B6" s="109">
        <v>6413</v>
      </c>
      <c r="C6" s="109">
        <v>5961</v>
      </c>
      <c r="D6" s="127">
        <f>ROUND(C6/B6*100,1)</f>
        <v>93</v>
      </c>
      <c r="E6" s="111">
        <f t="shared" si="0"/>
        <v>-452</v>
      </c>
      <c r="F6" s="2" t="s">
        <v>3</v>
      </c>
    </row>
    <row r="7" spans="1:6" ht="33" customHeight="1">
      <c r="A7" s="89" t="s">
        <v>95</v>
      </c>
      <c r="B7" s="107">
        <v>7781</v>
      </c>
      <c r="C7" s="108">
        <v>8186</v>
      </c>
      <c r="D7" s="127">
        <f>ROUND(C7/B7*100,1)</f>
        <v>105.2</v>
      </c>
      <c r="E7" s="128">
        <f t="shared" si="0"/>
        <v>405</v>
      </c>
      <c r="F7" s="2" t="s">
        <v>3</v>
      </c>
    </row>
    <row r="8" spans="1:6" ht="31.5">
      <c r="A8" s="89" t="s">
        <v>97</v>
      </c>
      <c r="B8" s="109">
        <v>4720</v>
      </c>
      <c r="C8" s="112">
        <v>5162</v>
      </c>
      <c r="D8" s="127">
        <f>ROUND(C8/B8*100,1)</f>
        <v>109.4</v>
      </c>
      <c r="E8" s="128">
        <f t="shared" si="0"/>
        <v>442</v>
      </c>
      <c r="F8" s="2" t="s">
        <v>3</v>
      </c>
    </row>
    <row r="9" spans="1:6" ht="33" customHeight="1">
      <c r="A9" s="88" t="s">
        <v>98</v>
      </c>
      <c r="B9" s="129">
        <v>60.7</v>
      </c>
      <c r="C9" s="129">
        <v>63.1</v>
      </c>
      <c r="D9" s="206" t="s">
        <v>135</v>
      </c>
      <c r="E9" s="207"/>
      <c r="F9" s="2" t="s">
        <v>3</v>
      </c>
    </row>
    <row r="10" spans="1:6" s="2" customFormat="1" ht="33" customHeight="1">
      <c r="A10" s="88" t="s">
        <v>113</v>
      </c>
      <c r="B10" s="117">
        <v>2852</v>
      </c>
      <c r="C10" s="117">
        <v>2705</v>
      </c>
      <c r="D10" s="110">
        <f>ROUND(C10/B10*100,1)</f>
        <v>94.8</v>
      </c>
      <c r="E10" s="118">
        <f>C10-B10</f>
        <v>-147</v>
      </c>
      <c r="F10" s="2" t="s">
        <v>3</v>
      </c>
    </row>
    <row r="11" spans="1:5" s="2" customFormat="1" ht="33" customHeight="1">
      <c r="A11" s="88" t="s">
        <v>99</v>
      </c>
      <c r="B11" s="117">
        <v>38</v>
      </c>
      <c r="C11" s="117">
        <v>38</v>
      </c>
      <c r="D11" s="110">
        <f>ROUND(C11/B11*100,1)</f>
        <v>100</v>
      </c>
      <c r="E11" s="179" t="s">
        <v>136</v>
      </c>
    </row>
    <row r="12" spans="1:6" s="2" customFormat="1" ht="36" customHeight="1">
      <c r="A12" s="88" t="s">
        <v>100</v>
      </c>
      <c r="B12" s="109">
        <v>178</v>
      </c>
      <c r="C12" s="109">
        <v>204</v>
      </c>
      <c r="D12" s="110">
        <f aca="true" t="shared" si="1" ref="D12:D21">ROUND(C12/B12*100,1)</f>
        <v>114.6</v>
      </c>
      <c r="E12" s="111">
        <f>C12-B12</f>
        <v>26</v>
      </c>
      <c r="F12" s="2" t="s">
        <v>3</v>
      </c>
    </row>
    <row r="13" spans="1:6" s="2" customFormat="1" ht="33" customHeight="1">
      <c r="A13" s="88" t="s">
        <v>96</v>
      </c>
      <c r="B13" s="112">
        <v>1205</v>
      </c>
      <c r="C13" s="109">
        <v>1359</v>
      </c>
      <c r="D13" s="110">
        <f t="shared" si="1"/>
        <v>112.8</v>
      </c>
      <c r="E13" s="111">
        <f t="shared" si="0"/>
        <v>154</v>
      </c>
      <c r="F13" s="2" t="s">
        <v>3</v>
      </c>
    </row>
    <row r="14" spans="1:6" s="2" customFormat="1" ht="16.5" customHeight="1">
      <c r="A14" s="88" t="s">
        <v>101</v>
      </c>
      <c r="B14" s="180">
        <v>281</v>
      </c>
      <c r="C14" s="181">
        <v>293</v>
      </c>
      <c r="D14" s="110">
        <f t="shared" si="1"/>
        <v>104.3</v>
      </c>
      <c r="E14" s="111">
        <f>C14-B14</f>
        <v>12</v>
      </c>
      <c r="F14" s="2" t="s">
        <v>3</v>
      </c>
    </row>
    <row r="15" spans="1:6" s="2" customFormat="1" ht="17.25" customHeight="1">
      <c r="A15" s="88" t="s">
        <v>89</v>
      </c>
      <c r="B15" s="112">
        <v>0</v>
      </c>
      <c r="C15" s="109">
        <v>7</v>
      </c>
      <c r="D15" s="110" t="s">
        <v>128</v>
      </c>
      <c r="E15" s="111">
        <f>C15-B15</f>
        <v>7</v>
      </c>
      <c r="F15" s="2" t="s">
        <v>3</v>
      </c>
    </row>
    <row r="16" spans="1:6" s="2" customFormat="1" ht="33.75" customHeight="1">
      <c r="A16" s="89" t="s">
        <v>102</v>
      </c>
      <c r="B16" s="108">
        <v>2290</v>
      </c>
      <c r="C16" s="145">
        <v>2517</v>
      </c>
      <c r="D16" s="110">
        <f t="shared" si="1"/>
        <v>109.9</v>
      </c>
      <c r="E16" s="128">
        <f t="shared" si="0"/>
        <v>227</v>
      </c>
      <c r="F16" s="2" t="s">
        <v>3</v>
      </c>
    </row>
    <row r="17" spans="1:5" s="2" customFormat="1" ht="34.5" customHeight="1">
      <c r="A17" s="88" t="s">
        <v>90</v>
      </c>
      <c r="B17" s="136">
        <v>39.9</v>
      </c>
      <c r="C17" s="137">
        <v>43.8</v>
      </c>
      <c r="D17" s="110">
        <f t="shared" si="1"/>
        <v>109.8</v>
      </c>
      <c r="E17" s="127">
        <f t="shared" si="0"/>
        <v>3.8999999999999986</v>
      </c>
    </row>
    <row r="18" spans="1:5" s="2" customFormat="1" ht="33.75" customHeight="1">
      <c r="A18" s="88" t="s">
        <v>114</v>
      </c>
      <c r="B18" s="112">
        <v>11709</v>
      </c>
      <c r="C18" s="126">
        <v>11424</v>
      </c>
      <c r="D18" s="110">
        <f t="shared" si="1"/>
        <v>97.6</v>
      </c>
      <c r="E18" s="128">
        <f t="shared" si="0"/>
        <v>-285</v>
      </c>
    </row>
    <row r="19" spans="1:6" s="2" customFormat="1" ht="31.5">
      <c r="A19" s="88" t="s">
        <v>103</v>
      </c>
      <c r="B19" s="109">
        <v>3916</v>
      </c>
      <c r="C19" s="109">
        <v>4160</v>
      </c>
      <c r="D19" s="110">
        <f t="shared" si="1"/>
        <v>106.2</v>
      </c>
      <c r="E19" s="111">
        <f t="shared" si="0"/>
        <v>244</v>
      </c>
      <c r="F19" s="2" t="s">
        <v>3</v>
      </c>
    </row>
    <row r="20" spans="1:6" ht="15.75">
      <c r="A20" s="89" t="s">
        <v>104</v>
      </c>
      <c r="B20" s="108">
        <v>14458</v>
      </c>
      <c r="C20" s="108">
        <v>15142</v>
      </c>
      <c r="D20" s="110">
        <f t="shared" si="1"/>
        <v>104.7</v>
      </c>
      <c r="E20" s="128">
        <f t="shared" si="0"/>
        <v>684</v>
      </c>
      <c r="F20" s="2" t="s">
        <v>3</v>
      </c>
    </row>
    <row r="21" spans="1:6" ht="16.5" customHeight="1">
      <c r="A21" s="125" t="s">
        <v>91</v>
      </c>
      <c r="B21" s="112">
        <v>12231</v>
      </c>
      <c r="C21" s="112">
        <v>12560</v>
      </c>
      <c r="D21" s="110">
        <f t="shared" si="1"/>
        <v>102.7</v>
      </c>
      <c r="E21" s="111">
        <f t="shared" si="0"/>
        <v>329</v>
      </c>
      <c r="F21" s="2" t="s">
        <v>3</v>
      </c>
    </row>
    <row r="22" spans="1:6" ht="9" customHeight="1">
      <c r="A22" s="208" t="s">
        <v>87</v>
      </c>
      <c r="B22" s="208"/>
      <c r="C22" s="208"/>
      <c r="D22" s="208"/>
      <c r="E22" s="208"/>
      <c r="F22" s="2" t="s">
        <v>3</v>
      </c>
    </row>
    <row r="23" spans="1:6" ht="21.75" customHeight="1">
      <c r="A23" s="209"/>
      <c r="B23" s="209"/>
      <c r="C23" s="209"/>
      <c r="D23" s="209"/>
      <c r="E23" s="209"/>
      <c r="F23" s="2" t="s">
        <v>3</v>
      </c>
    </row>
    <row r="24" spans="1:6" ht="12.75" customHeight="1">
      <c r="A24" s="210" t="s">
        <v>0</v>
      </c>
      <c r="B24" s="211" t="s">
        <v>140</v>
      </c>
      <c r="C24" s="211" t="s">
        <v>141</v>
      </c>
      <c r="D24" s="212" t="s">
        <v>1</v>
      </c>
      <c r="E24" s="213"/>
      <c r="F24" s="2" t="s">
        <v>3</v>
      </c>
    </row>
    <row r="25" spans="1:6" ht="48.75" customHeight="1">
      <c r="A25" s="210"/>
      <c r="B25" s="210"/>
      <c r="C25" s="210"/>
      <c r="D25" s="178" t="s">
        <v>2</v>
      </c>
      <c r="E25" s="119" t="s">
        <v>72</v>
      </c>
      <c r="F25" s="2" t="s">
        <v>3</v>
      </c>
    </row>
    <row r="26" spans="1:6" ht="26.25" customHeight="1">
      <c r="A26" s="89" t="s">
        <v>105</v>
      </c>
      <c r="B26" s="120">
        <v>8446</v>
      </c>
      <c r="C26" s="113">
        <v>8381</v>
      </c>
      <c r="D26" s="127">
        <f aca="true" t="shared" si="2" ref="D26:D31">ROUND(C26/B26*100,1)</f>
        <v>99.2</v>
      </c>
      <c r="E26" s="128">
        <f>C26-B26</f>
        <v>-65</v>
      </c>
      <c r="F26" s="2" t="s">
        <v>3</v>
      </c>
    </row>
    <row r="27" spans="1:6" ht="31.5">
      <c r="A27" s="89" t="s">
        <v>106</v>
      </c>
      <c r="B27" s="120">
        <v>6596</v>
      </c>
      <c r="C27" s="113">
        <v>6705</v>
      </c>
      <c r="D27" s="127">
        <f t="shared" si="2"/>
        <v>101.7</v>
      </c>
      <c r="E27" s="128">
        <f>C27-B27</f>
        <v>109</v>
      </c>
      <c r="F27" s="2" t="s">
        <v>3</v>
      </c>
    </row>
    <row r="28" spans="1:5" ht="31.5">
      <c r="A28" s="89" t="s">
        <v>137</v>
      </c>
      <c r="B28" s="133">
        <v>2104</v>
      </c>
      <c r="C28" s="90">
        <v>2622</v>
      </c>
      <c r="D28" s="110">
        <f t="shared" si="2"/>
        <v>124.6</v>
      </c>
      <c r="E28" s="130" t="s">
        <v>138</v>
      </c>
    </row>
    <row r="29" spans="1:6" ht="32.25" customHeight="1">
      <c r="A29" s="89" t="s">
        <v>107</v>
      </c>
      <c r="B29" s="120">
        <v>3581</v>
      </c>
      <c r="C29" s="113">
        <v>3499</v>
      </c>
      <c r="D29" s="127">
        <f t="shared" si="2"/>
        <v>97.7</v>
      </c>
      <c r="E29" s="128">
        <f>C29-B29</f>
        <v>-82</v>
      </c>
      <c r="F29" s="2" t="s">
        <v>3</v>
      </c>
    </row>
    <row r="30" spans="1:6" s="2" customFormat="1" ht="34.5" customHeight="1">
      <c r="A30" s="89" t="s">
        <v>108</v>
      </c>
      <c r="B30" s="113" t="s">
        <v>4</v>
      </c>
      <c r="C30" s="113">
        <v>770</v>
      </c>
      <c r="D30" s="127" t="s">
        <v>4</v>
      </c>
      <c r="E30" s="128" t="s">
        <v>4</v>
      </c>
      <c r="F30" s="2" t="s">
        <v>3</v>
      </c>
    </row>
    <row r="31" spans="1:5" ht="30" customHeight="1">
      <c r="A31" s="91" t="s">
        <v>92</v>
      </c>
      <c r="B31" s="113">
        <v>4534.92</v>
      </c>
      <c r="C31" s="113">
        <v>5823.44</v>
      </c>
      <c r="D31" s="131">
        <f t="shared" si="2"/>
        <v>128.4</v>
      </c>
      <c r="E31" s="132" t="s">
        <v>139</v>
      </c>
    </row>
    <row r="32" spans="1:6" ht="31.5" customHeight="1">
      <c r="A32" s="89" t="s">
        <v>93</v>
      </c>
      <c r="B32" s="107">
        <v>2</v>
      </c>
      <c r="C32" s="107">
        <v>2</v>
      </c>
      <c r="D32" s="203">
        <f>C32-B32</f>
        <v>0</v>
      </c>
      <c r="E32" s="204"/>
      <c r="F32" s="2" t="s">
        <v>3</v>
      </c>
    </row>
    <row r="33" spans="1:5" ht="33" customHeight="1">
      <c r="A33" s="205"/>
      <c r="B33" s="205"/>
      <c r="C33" s="205"/>
      <c r="D33" s="205"/>
      <c r="E33" s="205"/>
    </row>
  </sheetData>
  <sheetProtection/>
  <mergeCells count="14">
    <mergeCell ref="A1:E1"/>
    <mergeCell ref="A2:E2"/>
    <mergeCell ref="A3:A4"/>
    <mergeCell ref="B3:B4"/>
    <mergeCell ref="C3:C4"/>
    <mergeCell ref="D3:E3"/>
    <mergeCell ref="D32:E32"/>
    <mergeCell ref="A33:E33"/>
    <mergeCell ref="D9:E9"/>
    <mergeCell ref="A22:E23"/>
    <mergeCell ref="A24:A25"/>
    <mergeCell ref="B24:B25"/>
    <mergeCell ref="C24:C25"/>
    <mergeCell ref="D24:E24"/>
  </mergeCells>
  <printOptions horizontalCentered="1"/>
  <pageMargins left="0.5905511811023623" right="0" top="0.3937007874015748" bottom="0" header="0" footer="0"/>
  <pageSetup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T28"/>
  <sheetViews>
    <sheetView tabSelected="1" view="pageBreakPreview" zoomScale="82" zoomScaleNormal="75" zoomScaleSheetLayoutView="82" zoomScalePageLayoutView="0" workbookViewId="0" topLeftCell="A1">
      <pane xSplit="1" ySplit="8" topLeftCell="AN9" activePane="bottomRight" state="frozen"/>
      <selection pane="topLeft" activeCell="T9" sqref="T9"/>
      <selection pane="topRight" activeCell="T9" sqref="T9"/>
      <selection pane="bottomLeft" activeCell="T9" sqref="T9"/>
      <selection pane="bottomRight" activeCell="A3" sqref="A3:A7"/>
    </sheetView>
  </sheetViews>
  <sheetFormatPr defaultColWidth="9.140625" defaultRowHeight="15"/>
  <cols>
    <col min="1" max="1" width="27.421875" style="6" customWidth="1"/>
    <col min="2" max="3" width="10.00390625" style="6" customWidth="1"/>
    <col min="4" max="4" width="9.7109375" style="6" customWidth="1"/>
    <col min="5" max="5" width="9.28125" style="6" customWidth="1"/>
    <col min="6" max="7" width="8.57421875" style="6" customWidth="1"/>
    <col min="8" max="8" width="7.8515625" style="6" customWidth="1"/>
    <col min="9" max="9" width="8.28125" style="6" customWidth="1"/>
    <col min="10" max="11" width="8.421875" style="6" customWidth="1"/>
    <col min="12" max="12" width="6.8515625" style="6" customWidth="1"/>
    <col min="13" max="13" width="7.140625" style="6" customWidth="1"/>
    <col min="14" max="14" width="9.00390625" style="6" customWidth="1"/>
    <col min="15" max="15" width="8.7109375" style="6" customWidth="1"/>
    <col min="16" max="18" width="6.7109375" style="6" customWidth="1"/>
    <col min="19" max="19" width="8.421875" style="6" customWidth="1"/>
    <col min="20" max="20" width="9.00390625" style="6" customWidth="1"/>
    <col min="21" max="22" width="8.28125" style="6" customWidth="1"/>
    <col min="23" max="23" width="6.421875" style="6" customWidth="1"/>
    <col min="24" max="24" width="7.28125" style="6" customWidth="1"/>
    <col min="25" max="25" width="8.28125" style="6" customWidth="1"/>
    <col min="26" max="26" width="8.57421875" style="6" customWidth="1"/>
    <col min="27" max="27" width="8.421875" style="6" customWidth="1"/>
    <col min="28" max="28" width="9.140625" style="6" customWidth="1"/>
    <col min="29" max="29" width="8.57421875" style="6" customWidth="1"/>
    <col min="30" max="30" width="8.8515625" style="6" customWidth="1"/>
    <col min="31" max="31" width="6.421875" style="6" customWidth="1"/>
    <col min="32" max="32" width="8.421875" style="6" customWidth="1"/>
    <col min="33" max="33" width="8.28125" style="6" customWidth="1"/>
    <col min="34" max="34" width="8.421875" style="6" customWidth="1"/>
    <col min="35" max="35" width="6.7109375" style="6" customWidth="1"/>
    <col min="36" max="36" width="8.28125" style="6" customWidth="1"/>
    <col min="37" max="37" width="9.57421875" style="6" customWidth="1"/>
    <col min="38" max="38" width="8.421875" style="6" customWidth="1"/>
    <col min="39" max="39" width="9.7109375" style="6" customWidth="1"/>
    <col min="40" max="40" width="8.57421875" style="6" customWidth="1"/>
    <col min="41" max="41" width="7.421875" style="6" customWidth="1"/>
    <col min="42" max="42" width="7.8515625" style="6" customWidth="1"/>
    <col min="43" max="43" width="7.57421875" style="6" customWidth="1"/>
    <col min="44" max="44" width="7.28125" style="6" customWidth="1"/>
    <col min="45" max="45" width="7.421875" style="6" customWidth="1"/>
    <col min="46" max="46" width="7.57421875" style="6" customWidth="1"/>
    <col min="47" max="47" width="8.57421875" style="6" customWidth="1"/>
    <col min="48" max="48" width="8.140625" style="6" customWidth="1"/>
    <col min="49" max="49" width="10.00390625" style="6" customWidth="1"/>
    <col min="50" max="50" width="8.00390625" style="6" customWidth="1"/>
    <col min="51" max="51" width="6.421875" style="6" customWidth="1"/>
    <col min="52" max="52" width="7.140625" style="6" customWidth="1"/>
    <col min="53" max="53" width="8.57421875" style="6" customWidth="1"/>
    <col min="54" max="54" width="9.421875" style="6" customWidth="1"/>
    <col min="55" max="56" width="7.28125" style="6" customWidth="1"/>
    <col min="57" max="59" width="7.421875" style="6" hidden="1" customWidth="1"/>
    <col min="60" max="62" width="7.421875" style="6" customWidth="1"/>
    <col min="63" max="63" width="7.421875" style="6" hidden="1" customWidth="1"/>
    <col min="64" max="64" width="8.8515625" style="6" customWidth="1"/>
    <col min="65" max="65" width="8.7109375" style="6" customWidth="1"/>
    <col min="66" max="66" width="8.140625" style="6" customWidth="1"/>
    <col min="67" max="67" width="8.28125" style="6" customWidth="1"/>
    <col min="68" max="68" width="8.8515625" style="93" customWidth="1"/>
    <col min="69" max="16384" width="9.140625" style="6" customWidth="1"/>
  </cols>
  <sheetData>
    <row r="1" spans="1:71" ht="21.75" customHeight="1">
      <c r="A1" s="3"/>
      <c r="B1" s="245" t="s">
        <v>73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5"/>
      <c r="AP1" s="5"/>
      <c r="AQ1" s="5"/>
      <c r="AR1" s="5"/>
      <c r="AS1" s="5"/>
      <c r="AT1" s="5"/>
      <c r="AU1" s="5"/>
      <c r="AW1" s="7"/>
      <c r="AY1" s="7"/>
      <c r="AZ1" s="7"/>
      <c r="BB1" s="8"/>
      <c r="BG1" s="8"/>
      <c r="BH1" s="8"/>
      <c r="BI1" s="8"/>
      <c r="BJ1" s="8"/>
      <c r="BK1" s="8"/>
      <c r="BL1" s="8"/>
      <c r="BM1" s="8"/>
      <c r="BQ1" s="134"/>
      <c r="BR1" s="134"/>
      <c r="BS1" s="134"/>
    </row>
    <row r="2" spans="1:71" ht="21.75" customHeight="1">
      <c r="A2" s="9"/>
      <c r="B2" s="223" t="s">
        <v>133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8"/>
      <c r="AP2" s="11"/>
      <c r="AQ2" s="11"/>
      <c r="AR2" s="11"/>
      <c r="AS2" s="11"/>
      <c r="AU2" s="11"/>
      <c r="AV2" s="8" t="s">
        <v>5</v>
      </c>
      <c r="AW2" s="12"/>
      <c r="AX2" s="12"/>
      <c r="AY2" s="12"/>
      <c r="AZ2" s="12"/>
      <c r="BA2" s="12"/>
      <c r="BB2" s="8"/>
      <c r="BE2" s="8"/>
      <c r="BQ2" s="134"/>
      <c r="BR2" s="134"/>
      <c r="BS2" s="8"/>
    </row>
    <row r="3" spans="1:72" ht="17.25" customHeight="1">
      <c r="A3" s="234"/>
      <c r="B3" s="237" t="s">
        <v>117</v>
      </c>
      <c r="C3" s="237"/>
      <c r="D3" s="237"/>
      <c r="E3" s="237"/>
      <c r="F3" s="268" t="s">
        <v>115</v>
      </c>
      <c r="G3" s="268"/>
      <c r="H3" s="268"/>
      <c r="I3" s="268"/>
      <c r="J3" s="224" t="s">
        <v>119</v>
      </c>
      <c r="K3" s="225"/>
      <c r="L3" s="225"/>
      <c r="M3" s="226"/>
      <c r="N3" s="224" t="s">
        <v>120</v>
      </c>
      <c r="O3" s="225"/>
      <c r="P3" s="225"/>
      <c r="Q3" s="226"/>
      <c r="R3" s="224" t="s">
        <v>116</v>
      </c>
      <c r="S3" s="225"/>
      <c r="T3" s="225"/>
      <c r="U3" s="224" t="s">
        <v>122</v>
      </c>
      <c r="V3" s="225"/>
      <c r="W3" s="225"/>
      <c r="X3" s="226"/>
      <c r="Y3" s="224" t="s">
        <v>6</v>
      </c>
      <c r="Z3" s="225"/>
      <c r="AA3" s="225"/>
      <c r="AB3" s="226"/>
      <c r="AC3" s="240" t="s">
        <v>76</v>
      </c>
      <c r="AD3" s="241"/>
      <c r="AE3" s="241"/>
      <c r="AF3" s="241"/>
      <c r="AG3" s="241"/>
      <c r="AH3" s="241"/>
      <c r="AI3" s="241"/>
      <c r="AJ3" s="242"/>
      <c r="AK3" s="224" t="s">
        <v>7</v>
      </c>
      <c r="AL3" s="225"/>
      <c r="AM3" s="225"/>
      <c r="AN3" s="226"/>
      <c r="AO3" s="239" t="s">
        <v>8</v>
      </c>
      <c r="AP3" s="239"/>
      <c r="AQ3" s="239"/>
      <c r="AR3" s="239"/>
      <c r="AS3" s="237" t="s">
        <v>123</v>
      </c>
      <c r="AT3" s="237"/>
      <c r="AU3" s="237"/>
      <c r="AV3" s="237"/>
      <c r="AW3" s="224" t="s">
        <v>124</v>
      </c>
      <c r="AX3" s="225"/>
      <c r="AY3" s="225"/>
      <c r="AZ3" s="226"/>
      <c r="BA3" s="237" t="s">
        <v>125</v>
      </c>
      <c r="BB3" s="237"/>
      <c r="BC3" s="237"/>
      <c r="BD3" s="237"/>
      <c r="BE3" s="246" t="s">
        <v>77</v>
      </c>
      <c r="BF3" s="247"/>
      <c r="BG3" s="248"/>
      <c r="BH3" s="257" t="s">
        <v>134</v>
      </c>
      <c r="BI3" s="258"/>
      <c r="BJ3" s="259"/>
      <c r="BK3" s="224" t="s">
        <v>127</v>
      </c>
      <c r="BL3" s="225"/>
      <c r="BM3" s="225"/>
      <c r="BN3" s="225"/>
      <c r="BO3" s="225"/>
      <c r="BP3" s="225"/>
      <c r="BQ3" s="237" t="s">
        <v>126</v>
      </c>
      <c r="BR3" s="237"/>
      <c r="BS3" s="237"/>
      <c r="BT3" s="237"/>
    </row>
    <row r="4" spans="1:72" ht="26.25" customHeight="1">
      <c r="A4" s="235"/>
      <c r="B4" s="237"/>
      <c r="C4" s="237"/>
      <c r="D4" s="237"/>
      <c r="E4" s="237"/>
      <c r="F4" s="237" t="s">
        <v>118</v>
      </c>
      <c r="G4" s="237"/>
      <c r="H4" s="237"/>
      <c r="I4" s="237"/>
      <c r="J4" s="227"/>
      <c r="K4" s="228"/>
      <c r="L4" s="228"/>
      <c r="M4" s="229"/>
      <c r="N4" s="227"/>
      <c r="O4" s="228"/>
      <c r="P4" s="228"/>
      <c r="Q4" s="229"/>
      <c r="R4" s="227"/>
      <c r="S4" s="228"/>
      <c r="T4" s="228"/>
      <c r="U4" s="227"/>
      <c r="V4" s="228"/>
      <c r="W4" s="228"/>
      <c r="X4" s="229"/>
      <c r="Y4" s="227"/>
      <c r="Z4" s="228"/>
      <c r="AA4" s="228"/>
      <c r="AB4" s="229"/>
      <c r="AC4" s="242" t="s">
        <v>78</v>
      </c>
      <c r="AD4" s="237"/>
      <c r="AE4" s="237"/>
      <c r="AF4" s="237"/>
      <c r="AG4" s="224" t="s">
        <v>79</v>
      </c>
      <c r="AH4" s="225"/>
      <c r="AI4" s="225"/>
      <c r="AJ4" s="226"/>
      <c r="AK4" s="227"/>
      <c r="AL4" s="228"/>
      <c r="AM4" s="228"/>
      <c r="AN4" s="229"/>
      <c r="AO4" s="239"/>
      <c r="AP4" s="239"/>
      <c r="AQ4" s="239"/>
      <c r="AR4" s="239"/>
      <c r="AS4" s="237"/>
      <c r="AT4" s="237"/>
      <c r="AU4" s="237"/>
      <c r="AV4" s="237"/>
      <c r="AW4" s="227"/>
      <c r="AX4" s="228"/>
      <c r="AY4" s="228"/>
      <c r="AZ4" s="229"/>
      <c r="BA4" s="237"/>
      <c r="BB4" s="237"/>
      <c r="BC4" s="237"/>
      <c r="BD4" s="237"/>
      <c r="BE4" s="249"/>
      <c r="BF4" s="250"/>
      <c r="BG4" s="251"/>
      <c r="BH4" s="260"/>
      <c r="BI4" s="261"/>
      <c r="BJ4" s="262"/>
      <c r="BK4" s="230"/>
      <c r="BL4" s="231"/>
      <c r="BM4" s="231"/>
      <c r="BN4" s="231"/>
      <c r="BO4" s="231"/>
      <c r="BP4" s="231"/>
      <c r="BQ4" s="237"/>
      <c r="BR4" s="237"/>
      <c r="BS4" s="237"/>
      <c r="BT4" s="237"/>
    </row>
    <row r="5" spans="1:72" ht="40.5" customHeight="1">
      <c r="A5" s="235"/>
      <c r="B5" s="238"/>
      <c r="C5" s="238"/>
      <c r="D5" s="238"/>
      <c r="E5" s="238"/>
      <c r="F5" s="237"/>
      <c r="G5" s="237"/>
      <c r="H5" s="237"/>
      <c r="I5" s="237"/>
      <c r="J5" s="230"/>
      <c r="K5" s="231"/>
      <c r="L5" s="231"/>
      <c r="M5" s="232"/>
      <c r="N5" s="230"/>
      <c r="O5" s="231"/>
      <c r="P5" s="231"/>
      <c r="Q5" s="232"/>
      <c r="R5" s="230"/>
      <c r="S5" s="231"/>
      <c r="T5" s="231"/>
      <c r="U5" s="230"/>
      <c r="V5" s="231"/>
      <c r="W5" s="231"/>
      <c r="X5" s="232"/>
      <c r="Y5" s="230"/>
      <c r="Z5" s="231"/>
      <c r="AA5" s="231"/>
      <c r="AB5" s="232"/>
      <c r="AC5" s="242"/>
      <c r="AD5" s="237"/>
      <c r="AE5" s="237"/>
      <c r="AF5" s="237"/>
      <c r="AG5" s="230"/>
      <c r="AH5" s="231"/>
      <c r="AI5" s="231"/>
      <c r="AJ5" s="232"/>
      <c r="AK5" s="230"/>
      <c r="AL5" s="231"/>
      <c r="AM5" s="231"/>
      <c r="AN5" s="232"/>
      <c r="AO5" s="239"/>
      <c r="AP5" s="239"/>
      <c r="AQ5" s="239"/>
      <c r="AR5" s="239"/>
      <c r="AS5" s="237"/>
      <c r="AT5" s="237"/>
      <c r="AU5" s="237"/>
      <c r="AV5" s="237"/>
      <c r="AW5" s="230"/>
      <c r="AX5" s="231"/>
      <c r="AY5" s="231"/>
      <c r="AZ5" s="232"/>
      <c r="BA5" s="237"/>
      <c r="BB5" s="237"/>
      <c r="BC5" s="237"/>
      <c r="BD5" s="237"/>
      <c r="BE5" s="252"/>
      <c r="BF5" s="253"/>
      <c r="BG5" s="254"/>
      <c r="BH5" s="263"/>
      <c r="BI5" s="264"/>
      <c r="BJ5" s="265"/>
      <c r="BK5" s="240" t="s">
        <v>109</v>
      </c>
      <c r="BL5" s="241"/>
      <c r="BM5" s="241"/>
      <c r="BN5" s="241"/>
      <c r="BO5" s="242"/>
      <c r="BP5" s="138" t="s">
        <v>110</v>
      </c>
      <c r="BQ5" s="237"/>
      <c r="BR5" s="237"/>
      <c r="BS5" s="237"/>
      <c r="BT5" s="237"/>
    </row>
    <row r="6" spans="1:72" ht="24" customHeight="1">
      <c r="A6" s="235"/>
      <c r="B6" s="220">
        <v>2018</v>
      </c>
      <c r="C6" s="220">
        <v>2019</v>
      </c>
      <c r="D6" s="219" t="s">
        <v>9</v>
      </c>
      <c r="E6" s="219"/>
      <c r="F6" s="220">
        <v>2018</v>
      </c>
      <c r="G6" s="217">
        <v>2019</v>
      </c>
      <c r="H6" s="219" t="s">
        <v>9</v>
      </c>
      <c r="I6" s="219"/>
      <c r="J6" s="220">
        <v>2018</v>
      </c>
      <c r="K6" s="217">
        <v>2019</v>
      </c>
      <c r="L6" s="243" t="s">
        <v>9</v>
      </c>
      <c r="M6" s="244"/>
      <c r="N6" s="220">
        <v>2018</v>
      </c>
      <c r="O6" s="217">
        <v>2019</v>
      </c>
      <c r="P6" s="219" t="s">
        <v>9</v>
      </c>
      <c r="Q6" s="219"/>
      <c r="R6" s="217">
        <v>2018</v>
      </c>
      <c r="S6" s="217">
        <v>2019</v>
      </c>
      <c r="T6" s="221" t="s">
        <v>121</v>
      </c>
      <c r="U6" s="220">
        <v>2018</v>
      </c>
      <c r="V6" s="217">
        <v>2019</v>
      </c>
      <c r="W6" s="233" t="s">
        <v>9</v>
      </c>
      <c r="X6" s="233"/>
      <c r="Y6" s="220">
        <v>2018</v>
      </c>
      <c r="Z6" s="217">
        <v>2019</v>
      </c>
      <c r="AA6" s="219" t="s">
        <v>9</v>
      </c>
      <c r="AB6" s="219"/>
      <c r="AC6" s="220">
        <v>2018</v>
      </c>
      <c r="AD6" s="217">
        <v>2019</v>
      </c>
      <c r="AE6" s="219" t="s">
        <v>9</v>
      </c>
      <c r="AF6" s="219"/>
      <c r="AG6" s="220">
        <v>2018</v>
      </c>
      <c r="AH6" s="217">
        <v>2019</v>
      </c>
      <c r="AI6" s="219" t="s">
        <v>9</v>
      </c>
      <c r="AJ6" s="219"/>
      <c r="AK6" s="220">
        <v>2018</v>
      </c>
      <c r="AL6" s="217">
        <v>2019</v>
      </c>
      <c r="AM6" s="219" t="s">
        <v>9</v>
      </c>
      <c r="AN6" s="219"/>
      <c r="AO6" s="220">
        <v>2018</v>
      </c>
      <c r="AP6" s="217">
        <v>2019</v>
      </c>
      <c r="AQ6" s="219" t="s">
        <v>9</v>
      </c>
      <c r="AR6" s="219"/>
      <c r="AS6" s="219" t="s">
        <v>10</v>
      </c>
      <c r="AT6" s="219"/>
      <c r="AU6" s="219" t="s">
        <v>9</v>
      </c>
      <c r="AV6" s="219"/>
      <c r="AW6" s="220">
        <v>2018</v>
      </c>
      <c r="AX6" s="217">
        <v>2019</v>
      </c>
      <c r="AY6" s="219" t="s">
        <v>9</v>
      </c>
      <c r="AZ6" s="219"/>
      <c r="BA6" s="220">
        <v>2018</v>
      </c>
      <c r="BB6" s="217">
        <v>2019</v>
      </c>
      <c r="BC6" s="219" t="s">
        <v>9</v>
      </c>
      <c r="BD6" s="219"/>
      <c r="BE6" s="220">
        <v>2017</v>
      </c>
      <c r="BF6" s="217">
        <v>2018</v>
      </c>
      <c r="BG6" s="255" t="s">
        <v>11</v>
      </c>
      <c r="BH6" s="217">
        <v>2018</v>
      </c>
      <c r="BI6" s="217">
        <v>2019</v>
      </c>
      <c r="BJ6" s="221" t="s">
        <v>2</v>
      </c>
      <c r="BK6" s="220">
        <v>2017</v>
      </c>
      <c r="BL6" s="217">
        <v>2018</v>
      </c>
      <c r="BM6" s="217">
        <v>2019</v>
      </c>
      <c r="BN6" s="219" t="s">
        <v>9</v>
      </c>
      <c r="BO6" s="219"/>
      <c r="BP6" s="256">
        <v>2019</v>
      </c>
      <c r="BQ6" s="220">
        <v>2018</v>
      </c>
      <c r="BR6" s="217">
        <v>2019</v>
      </c>
      <c r="BS6" s="266" t="s">
        <v>9</v>
      </c>
      <c r="BT6" s="267"/>
    </row>
    <row r="7" spans="1:72" s="16" customFormat="1" ht="21" customHeight="1">
      <c r="A7" s="236"/>
      <c r="B7" s="220"/>
      <c r="C7" s="220"/>
      <c r="D7" s="13" t="s">
        <v>2</v>
      </c>
      <c r="E7" s="13" t="s">
        <v>11</v>
      </c>
      <c r="F7" s="220"/>
      <c r="G7" s="218"/>
      <c r="H7" s="13" t="s">
        <v>2</v>
      </c>
      <c r="I7" s="13" t="s">
        <v>11</v>
      </c>
      <c r="J7" s="220"/>
      <c r="K7" s="218"/>
      <c r="L7" s="13" t="s">
        <v>2</v>
      </c>
      <c r="M7" s="13" t="s">
        <v>11</v>
      </c>
      <c r="N7" s="220"/>
      <c r="O7" s="218"/>
      <c r="P7" s="13" t="s">
        <v>2</v>
      </c>
      <c r="Q7" s="13" t="s">
        <v>11</v>
      </c>
      <c r="R7" s="218"/>
      <c r="S7" s="218"/>
      <c r="T7" s="222"/>
      <c r="U7" s="220"/>
      <c r="V7" s="218"/>
      <c r="W7" s="14" t="s">
        <v>2</v>
      </c>
      <c r="X7" s="14" t="s">
        <v>11</v>
      </c>
      <c r="Y7" s="220"/>
      <c r="Z7" s="218"/>
      <c r="AA7" s="13" t="s">
        <v>2</v>
      </c>
      <c r="AB7" s="13" t="s">
        <v>11</v>
      </c>
      <c r="AC7" s="220"/>
      <c r="AD7" s="218"/>
      <c r="AE7" s="13" t="s">
        <v>2</v>
      </c>
      <c r="AF7" s="13" t="s">
        <v>11</v>
      </c>
      <c r="AG7" s="220"/>
      <c r="AH7" s="218"/>
      <c r="AI7" s="13" t="s">
        <v>2</v>
      </c>
      <c r="AJ7" s="13" t="s">
        <v>11</v>
      </c>
      <c r="AK7" s="220"/>
      <c r="AL7" s="218"/>
      <c r="AM7" s="13" t="s">
        <v>2</v>
      </c>
      <c r="AN7" s="13" t="s">
        <v>11</v>
      </c>
      <c r="AO7" s="220"/>
      <c r="AP7" s="218"/>
      <c r="AQ7" s="13" t="s">
        <v>2</v>
      </c>
      <c r="AR7" s="13" t="s">
        <v>11</v>
      </c>
      <c r="AS7" s="15">
        <v>2018</v>
      </c>
      <c r="AT7" s="15">
        <v>2019</v>
      </c>
      <c r="AU7" s="13" t="s">
        <v>2</v>
      </c>
      <c r="AV7" s="13" t="s">
        <v>11</v>
      </c>
      <c r="AW7" s="220"/>
      <c r="AX7" s="218"/>
      <c r="AY7" s="13" t="s">
        <v>2</v>
      </c>
      <c r="AZ7" s="13" t="s">
        <v>11</v>
      </c>
      <c r="BA7" s="220"/>
      <c r="BB7" s="218"/>
      <c r="BC7" s="13" t="s">
        <v>2</v>
      </c>
      <c r="BD7" s="13" t="s">
        <v>11</v>
      </c>
      <c r="BE7" s="220"/>
      <c r="BF7" s="218"/>
      <c r="BG7" s="255"/>
      <c r="BH7" s="218"/>
      <c r="BI7" s="218"/>
      <c r="BJ7" s="222"/>
      <c r="BK7" s="220"/>
      <c r="BL7" s="218"/>
      <c r="BM7" s="218"/>
      <c r="BN7" s="13" t="s">
        <v>2</v>
      </c>
      <c r="BO7" s="13" t="s">
        <v>11</v>
      </c>
      <c r="BP7" s="256"/>
      <c r="BQ7" s="220"/>
      <c r="BR7" s="218"/>
      <c r="BS7" s="15" t="s">
        <v>2</v>
      </c>
      <c r="BT7" s="15" t="s">
        <v>11</v>
      </c>
    </row>
    <row r="8" spans="1:72" s="93" customFormat="1" ht="12.75" customHeight="1">
      <c r="A8" s="92" t="s">
        <v>12</v>
      </c>
      <c r="B8" s="92">
        <v>1</v>
      </c>
      <c r="C8" s="92">
        <v>2</v>
      </c>
      <c r="D8" s="92">
        <v>3</v>
      </c>
      <c r="E8" s="92">
        <v>4</v>
      </c>
      <c r="F8" s="92">
        <v>5</v>
      </c>
      <c r="G8" s="92">
        <v>6</v>
      </c>
      <c r="H8" s="92">
        <v>7</v>
      </c>
      <c r="I8" s="92">
        <v>8</v>
      </c>
      <c r="J8" s="92">
        <v>9</v>
      </c>
      <c r="K8" s="92">
        <v>10</v>
      </c>
      <c r="L8" s="92">
        <v>11</v>
      </c>
      <c r="M8" s="92">
        <v>12</v>
      </c>
      <c r="N8" s="92">
        <v>13</v>
      </c>
      <c r="O8" s="92">
        <v>14</v>
      </c>
      <c r="P8" s="92">
        <v>15</v>
      </c>
      <c r="Q8" s="92">
        <v>16</v>
      </c>
      <c r="R8" s="92">
        <v>17</v>
      </c>
      <c r="S8" s="92">
        <v>18</v>
      </c>
      <c r="T8" s="92">
        <v>19</v>
      </c>
      <c r="U8" s="92">
        <v>20</v>
      </c>
      <c r="V8" s="92">
        <v>21</v>
      </c>
      <c r="W8" s="92">
        <v>22</v>
      </c>
      <c r="X8" s="92">
        <v>23</v>
      </c>
      <c r="Y8" s="92">
        <v>24</v>
      </c>
      <c r="Z8" s="92">
        <v>25</v>
      </c>
      <c r="AA8" s="92">
        <v>26</v>
      </c>
      <c r="AB8" s="92">
        <v>27</v>
      </c>
      <c r="AC8" s="92">
        <v>28</v>
      </c>
      <c r="AD8" s="92">
        <v>29</v>
      </c>
      <c r="AE8" s="92">
        <v>30</v>
      </c>
      <c r="AF8" s="92">
        <v>31</v>
      </c>
      <c r="AG8" s="92">
        <v>32</v>
      </c>
      <c r="AH8" s="92">
        <v>33</v>
      </c>
      <c r="AI8" s="92">
        <v>34</v>
      </c>
      <c r="AJ8" s="92">
        <v>35</v>
      </c>
      <c r="AK8" s="92">
        <v>36</v>
      </c>
      <c r="AL8" s="92">
        <v>37</v>
      </c>
      <c r="AM8" s="92">
        <v>38</v>
      </c>
      <c r="AN8" s="92">
        <v>39</v>
      </c>
      <c r="AO8" s="92">
        <v>40</v>
      </c>
      <c r="AP8" s="92">
        <v>41</v>
      </c>
      <c r="AQ8" s="92">
        <v>42</v>
      </c>
      <c r="AR8" s="92">
        <v>43</v>
      </c>
      <c r="AS8" s="92">
        <v>44</v>
      </c>
      <c r="AT8" s="92">
        <v>45</v>
      </c>
      <c r="AU8" s="92">
        <v>46</v>
      </c>
      <c r="AV8" s="92">
        <v>47</v>
      </c>
      <c r="AW8" s="92">
        <v>48</v>
      </c>
      <c r="AX8" s="92">
        <v>49</v>
      </c>
      <c r="AY8" s="92">
        <v>50</v>
      </c>
      <c r="AZ8" s="92">
        <v>51</v>
      </c>
      <c r="BA8" s="92">
        <v>52</v>
      </c>
      <c r="BB8" s="92">
        <v>53</v>
      </c>
      <c r="BC8" s="92">
        <v>54</v>
      </c>
      <c r="BD8" s="92">
        <v>55</v>
      </c>
      <c r="BE8" s="92">
        <v>53</v>
      </c>
      <c r="BF8" s="92">
        <v>54</v>
      </c>
      <c r="BG8" s="92">
        <v>55</v>
      </c>
      <c r="BH8" s="92">
        <v>56</v>
      </c>
      <c r="BI8" s="92">
        <v>56</v>
      </c>
      <c r="BJ8" s="92">
        <v>57</v>
      </c>
      <c r="BK8" s="92">
        <v>58</v>
      </c>
      <c r="BL8" s="92">
        <v>59</v>
      </c>
      <c r="BM8" s="92">
        <v>60</v>
      </c>
      <c r="BN8" s="92">
        <v>61</v>
      </c>
      <c r="BO8" s="92">
        <v>62</v>
      </c>
      <c r="BP8" s="92">
        <v>63</v>
      </c>
      <c r="BQ8" s="92">
        <v>64</v>
      </c>
      <c r="BR8" s="92">
        <f>BQ8+1</f>
        <v>65</v>
      </c>
      <c r="BS8" s="92">
        <f>BR8+1</f>
        <v>66</v>
      </c>
      <c r="BT8" s="92">
        <f>BS8+1</f>
        <v>67</v>
      </c>
    </row>
    <row r="9" spans="1:72" s="153" customFormat="1" ht="20.25" customHeight="1">
      <c r="A9" s="146" t="s">
        <v>75</v>
      </c>
      <c r="B9" s="147">
        <f>SUM(B10:B27)</f>
        <v>14592</v>
      </c>
      <c r="C9" s="147">
        <f>SUM(C10:C27)</f>
        <v>13795</v>
      </c>
      <c r="D9" s="148">
        <f aca="true" t="shared" si="0" ref="D9:D27">C9/B9*100</f>
        <v>94.53810307017544</v>
      </c>
      <c r="E9" s="147">
        <f aca="true" t="shared" si="1" ref="E9:E27">C9-B9</f>
        <v>-797</v>
      </c>
      <c r="F9" s="147">
        <f>SUM(F10:F27)</f>
        <v>6413</v>
      </c>
      <c r="G9" s="147">
        <f>SUM(G10:G27)</f>
        <v>5961</v>
      </c>
      <c r="H9" s="148">
        <f aca="true" t="shared" si="2" ref="H9:H27">G9/F9*100</f>
        <v>92.95181662248557</v>
      </c>
      <c r="I9" s="147">
        <f aca="true" t="shared" si="3" ref="I9:I27">G9-F9</f>
        <v>-452</v>
      </c>
      <c r="J9" s="147">
        <f>SUM(J10:J27)</f>
        <v>7781</v>
      </c>
      <c r="K9" s="147">
        <f>SUM(K10:K27)</f>
        <v>8186</v>
      </c>
      <c r="L9" s="148">
        <f aca="true" t="shared" si="4" ref="L9:L27">K9/J9*100</f>
        <v>105.20498650559054</v>
      </c>
      <c r="M9" s="147">
        <f aca="true" t="shared" si="5" ref="M9:M27">K9-J9</f>
        <v>405</v>
      </c>
      <c r="N9" s="147">
        <f>SUM(N10:N27)</f>
        <v>4720</v>
      </c>
      <c r="O9" s="147">
        <f>SUM(O10:O27)</f>
        <v>5162</v>
      </c>
      <c r="P9" s="149">
        <f aca="true" t="shared" si="6" ref="P9:P27">O9/N9*100</f>
        <v>109.36440677966101</v>
      </c>
      <c r="Q9" s="147">
        <f aca="true" t="shared" si="7" ref="Q9:Q27">O9-N9</f>
        <v>442</v>
      </c>
      <c r="R9" s="149">
        <v>60.7</v>
      </c>
      <c r="S9" s="149">
        <v>63.1</v>
      </c>
      <c r="T9" s="149">
        <f>S9-R9</f>
        <v>2.3999999999999986</v>
      </c>
      <c r="U9" s="147">
        <f>SUM(U10:U27)</f>
        <v>1205</v>
      </c>
      <c r="V9" s="147">
        <f>SUM(V10:V27)</f>
        <v>1359</v>
      </c>
      <c r="W9" s="149">
        <f aca="true" t="shared" si="8" ref="W9:W27">V9/U9*100</f>
        <v>112.78008298755186</v>
      </c>
      <c r="X9" s="147">
        <f aca="true" t="shared" si="9" ref="X9:X27">V9-U9</f>
        <v>154</v>
      </c>
      <c r="Y9" s="147">
        <f>SUM(Y10:Y27)</f>
        <v>39845</v>
      </c>
      <c r="Z9" s="147">
        <f>SUM(Z10:Z27)</f>
        <v>43773</v>
      </c>
      <c r="AA9" s="148">
        <f aca="true" t="shared" si="10" ref="AA9:AA27">Z9/Y9*100</f>
        <v>109.8582005270423</v>
      </c>
      <c r="AB9" s="147">
        <f aca="true" t="shared" si="11" ref="AB9:AB27">Z9-Y9</f>
        <v>3928</v>
      </c>
      <c r="AC9" s="147">
        <f>SUM(AC10:AC27)</f>
        <v>14084</v>
      </c>
      <c r="AD9" s="147">
        <f>SUM(AD10:AD27)</f>
        <v>13337</v>
      </c>
      <c r="AE9" s="148">
        <f aca="true" t="shared" si="12" ref="AE9:AE27">AD9/AC9*100</f>
        <v>94.69610905992616</v>
      </c>
      <c r="AF9" s="147">
        <f aca="true" t="shared" si="13" ref="AF9:AF27">AD9-AC9</f>
        <v>-747</v>
      </c>
      <c r="AG9" s="147">
        <f>SUM(AG10:AG27)</f>
        <v>12669</v>
      </c>
      <c r="AH9" s="147">
        <f>SUM(AH10:AH27)</f>
        <v>14600</v>
      </c>
      <c r="AI9" s="148">
        <f aca="true" t="shared" si="14" ref="AI9:AI27">AH9/AG9*100</f>
        <v>115.24192911832031</v>
      </c>
      <c r="AJ9" s="147">
        <f aca="true" t="shared" si="15" ref="AJ9:AJ27">AH9-AG9</f>
        <v>1931</v>
      </c>
      <c r="AK9" s="147">
        <f>SUM(AK10:AK27)</f>
        <v>2290</v>
      </c>
      <c r="AL9" s="147">
        <f>SUM(AL10:AL27)</f>
        <v>2517</v>
      </c>
      <c r="AM9" s="149">
        <f aca="true" t="shared" si="16" ref="AM9:AM27">AL9/AK9*100</f>
        <v>109.91266375545851</v>
      </c>
      <c r="AN9" s="147">
        <f aca="true" t="shared" si="17" ref="AN9:AN27">AL9-AK9</f>
        <v>227</v>
      </c>
      <c r="AO9" s="150">
        <f>SUM(AO10:AO27)</f>
        <v>3916</v>
      </c>
      <c r="AP9" s="150">
        <f>SUM(AP10:AP27)</f>
        <v>4160</v>
      </c>
      <c r="AQ9" s="151">
        <f>ROUND(AP9/AO9*100,1)</f>
        <v>106.2</v>
      </c>
      <c r="AR9" s="150">
        <f aca="true" t="shared" si="18" ref="AR9:AR27">AP9-AO9</f>
        <v>244</v>
      </c>
      <c r="AS9" s="147">
        <f>SUM(AS10:AS27)</f>
        <v>14458</v>
      </c>
      <c r="AT9" s="147">
        <f>SUM(AT10:AT27)</f>
        <v>15142</v>
      </c>
      <c r="AU9" s="149">
        <f aca="true" t="shared" si="19" ref="AU9:AU27">ROUND(AT9/AS9*100,1)</f>
        <v>104.7</v>
      </c>
      <c r="AV9" s="147">
        <f aca="true" t="shared" si="20" ref="AV9:AV27">AT9-AS9</f>
        <v>684</v>
      </c>
      <c r="AW9" s="147">
        <f>SUM(AW10:AW27)</f>
        <v>8446</v>
      </c>
      <c r="AX9" s="147">
        <f>SUM(AX10:AX27)</f>
        <v>8381</v>
      </c>
      <c r="AY9" s="149">
        <f aca="true" t="shared" si="21" ref="AY9:AY27">AX9/AW9*100</f>
        <v>99.23040492540848</v>
      </c>
      <c r="AZ9" s="147">
        <f aca="true" t="shared" si="22" ref="AZ9:AZ27">AX9-AW9</f>
        <v>-65</v>
      </c>
      <c r="BA9" s="147">
        <f>SUM(BA10:BA27)</f>
        <v>6596</v>
      </c>
      <c r="BB9" s="147">
        <f>SUM(BB10:BB27)</f>
        <v>6705</v>
      </c>
      <c r="BC9" s="149">
        <f>BB9/BA9*100</f>
        <v>101.6525166767738</v>
      </c>
      <c r="BD9" s="147">
        <f aca="true" t="shared" si="23" ref="BD9:BD27">BB9-BA9</f>
        <v>109</v>
      </c>
      <c r="BE9" s="147">
        <v>1742</v>
      </c>
      <c r="BF9" s="147">
        <v>1957</v>
      </c>
      <c r="BG9" s="147">
        <f aca="true" t="shared" si="24" ref="BG9:BG27">BF9-BE9</f>
        <v>215</v>
      </c>
      <c r="BH9" s="152">
        <v>2103.64</v>
      </c>
      <c r="BI9" s="152">
        <v>2622</v>
      </c>
      <c r="BJ9" s="182">
        <f>BI9/BH9*100</f>
        <v>124.64109828677911</v>
      </c>
      <c r="BK9" s="147">
        <f>SUM(BK10:BK27)</f>
        <v>1693</v>
      </c>
      <c r="BL9" s="147">
        <f>SUM(BL10:BL27)</f>
        <v>3581</v>
      </c>
      <c r="BM9" s="147">
        <f>SUM(BM10:BM27)</f>
        <v>3499</v>
      </c>
      <c r="BN9" s="149">
        <f>BM9/BL9*100</f>
        <v>97.71013683328678</v>
      </c>
      <c r="BO9" s="147">
        <f>BM9-BL9</f>
        <v>-82</v>
      </c>
      <c r="BP9" s="147">
        <v>770</v>
      </c>
      <c r="BQ9" s="147">
        <v>4535</v>
      </c>
      <c r="BR9" s="147">
        <v>5823</v>
      </c>
      <c r="BS9" s="148">
        <v>128.4</v>
      </c>
      <c r="BT9" s="147">
        <f>BR9-BQ9</f>
        <v>1288</v>
      </c>
    </row>
    <row r="10" spans="1:72" s="161" customFormat="1" ht="19.5" customHeight="1">
      <c r="A10" s="115" t="s">
        <v>60</v>
      </c>
      <c r="B10" s="154">
        <v>934</v>
      </c>
      <c r="C10" s="155">
        <v>879</v>
      </c>
      <c r="D10" s="148">
        <f t="shared" si="0"/>
        <v>94.11134903640257</v>
      </c>
      <c r="E10" s="147">
        <f t="shared" si="1"/>
        <v>-55</v>
      </c>
      <c r="F10" s="154">
        <v>389</v>
      </c>
      <c r="G10" s="154">
        <v>397</v>
      </c>
      <c r="H10" s="148">
        <f t="shared" si="2"/>
        <v>102.05655526992288</v>
      </c>
      <c r="I10" s="147">
        <f t="shared" si="3"/>
        <v>8</v>
      </c>
      <c r="J10" s="154">
        <v>364</v>
      </c>
      <c r="K10" s="154">
        <v>374</v>
      </c>
      <c r="L10" s="148">
        <f t="shared" si="4"/>
        <v>102.74725274725273</v>
      </c>
      <c r="M10" s="147">
        <f t="shared" si="5"/>
        <v>10</v>
      </c>
      <c r="N10" s="156">
        <v>219</v>
      </c>
      <c r="O10" s="154">
        <v>151</v>
      </c>
      <c r="P10" s="149">
        <f t="shared" si="6"/>
        <v>68.94977168949772</v>
      </c>
      <c r="Q10" s="157">
        <f t="shared" si="7"/>
        <v>-68</v>
      </c>
      <c r="R10" s="149">
        <v>60.2</v>
      </c>
      <c r="S10" s="149">
        <v>40.4</v>
      </c>
      <c r="T10" s="149">
        <f aca="true" t="shared" si="25" ref="T10:T27">S10-R10</f>
        <v>-19.800000000000004</v>
      </c>
      <c r="U10" s="154">
        <v>80</v>
      </c>
      <c r="V10" s="156">
        <v>88</v>
      </c>
      <c r="W10" s="149">
        <f t="shared" si="8"/>
        <v>110.00000000000001</v>
      </c>
      <c r="X10" s="147">
        <f t="shared" si="9"/>
        <v>8</v>
      </c>
      <c r="Y10" s="154">
        <v>1940</v>
      </c>
      <c r="Z10" s="154">
        <v>1933</v>
      </c>
      <c r="AA10" s="148">
        <f t="shared" si="10"/>
        <v>99.63917525773196</v>
      </c>
      <c r="AB10" s="147">
        <f t="shared" si="11"/>
        <v>-7</v>
      </c>
      <c r="AC10" s="154">
        <v>905</v>
      </c>
      <c r="AD10" s="154">
        <v>844</v>
      </c>
      <c r="AE10" s="148">
        <f t="shared" si="12"/>
        <v>93.25966850828729</v>
      </c>
      <c r="AF10" s="147">
        <f t="shared" si="13"/>
        <v>-61</v>
      </c>
      <c r="AG10" s="154">
        <v>571</v>
      </c>
      <c r="AH10" s="155">
        <v>685</v>
      </c>
      <c r="AI10" s="148">
        <f t="shared" si="14"/>
        <v>119.96497373029773</v>
      </c>
      <c r="AJ10" s="147">
        <f t="shared" si="15"/>
        <v>114</v>
      </c>
      <c r="AK10" s="154">
        <v>189</v>
      </c>
      <c r="AL10" s="154">
        <v>207</v>
      </c>
      <c r="AM10" s="149">
        <f t="shared" si="16"/>
        <v>109.52380952380953</v>
      </c>
      <c r="AN10" s="147">
        <f t="shared" si="17"/>
        <v>18</v>
      </c>
      <c r="AO10" s="158">
        <v>146</v>
      </c>
      <c r="AP10" s="158">
        <v>174</v>
      </c>
      <c r="AQ10" s="151">
        <f aca="true" t="shared" si="26" ref="AQ10:AQ27">ROUND(AP10/AO10*100,1)</f>
        <v>119.2</v>
      </c>
      <c r="AR10" s="150">
        <f t="shared" si="18"/>
        <v>28</v>
      </c>
      <c r="AS10" s="159">
        <v>425</v>
      </c>
      <c r="AT10" s="154">
        <v>428</v>
      </c>
      <c r="AU10" s="149">
        <f t="shared" si="19"/>
        <v>100.7</v>
      </c>
      <c r="AV10" s="147">
        <f t="shared" si="20"/>
        <v>3</v>
      </c>
      <c r="AW10" s="154">
        <v>626</v>
      </c>
      <c r="AX10" s="154">
        <v>523</v>
      </c>
      <c r="AY10" s="149">
        <f t="shared" si="21"/>
        <v>83.54632587859425</v>
      </c>
      <c r="AZ10" s="147">
        <f t="shared" si="22"/>
        <v>-103</v>
      </c>
      <c r="BA10" s="154">
        <v>550</v>
      </c>
      <c r="BB10" s="154">
        <v>447</v>
      </c>
      <c r="BC10" s="149">
        <f aca="true" t="shared" si="27" ref="BC10:BC27">BB10/BA10*100</f>
        <v>81.27272727272728</v>
      </c>
      <c r="BD10" s="147">
        <f t="shared" si="23"/>
        <v>-103</v>
      </c>
      <c r="BE10" s="160">
        <v>1667.8125</v>
      </c>
      <c r="BF10" s="154">
        <v>1925.9856630824372</v>
      </c>
      <c r="BG10" s="147">
        <f t="shared" si="24"/>
        <v>258.1731630824372</v>
      </c>
      <c r="BH10" s="160">
        <v>1824.731182795699</v>
      </c>
      <c r="BI10" s="154">
        <v>2564.775413711584</v>
      </c>
      <c r="BJ10" s="182">
        <f aca="true" t="shared" si="28" ref="BJ10:BJ27">BI10/BH10*100</f>
        <v>140.55634264889648</v>
      </c>
      <c r="BK10" s="154">
        <v>19</v>
      </c>
      <c r="BL10" s="154">
        <v>60</v>
      </c>
      <c r="BM10" s="154">
        <v>43</v>
      </c>
      <c r="BN10" s="149">
        <f aca="true" t="shared" si="29" ref="BN10:BN27">BM10/BL10*100</f>
        <v>71.66666666666667</v>
      </c>
      <c r="BO10" s="147">
        <f aca="true" t="shared" si="30" ref="BO10:BO27">BM10-BL10</f>
        <v>-17</v>
      </c>
      <c r="BP10" s="147">
        <v>3</v>
      </c>
      <c r="BQ10" s="154">
        <v>4673.25</v>
      </c>
      <c r="BR10" s="154">
        <v>5603.4</v>
      </c>
      <c r="BS10" s="148">
        <v>119.9</v>
      </c>
      <c r="BT10" s="147">
        <f aca="true" t="shared" si="31" ref="BT10:BT27">BR10-BQ10</f>
        <v>930.1499999999996</v>
      </c>
    </row>
    <row r="11" spans="1:72" s="161" customFormat="1" ht="19.5" customHeight="1">
      <c r="A11" s="115" t="s">
        <v>61</v>
      </c>
      <c r="B11" s="154">
        <v>462</v>
      </c>
      <c r="C11" s="155">
        <v>415</v>
      </c>
      <c r="D11" s="148">
        <f t="shared" si="0"/>
        <v>89.82683982683982</v>
      </c>
      <c r="E11" s="147">
        <f t="shared" si="1"/>
        <v>-47</v>
      </c>
      <c r="F11" s="154">
        <v>268</v>
      </c>
      <c r="G11" s="154">
        <v>135</v>
      </c>
      <c r="H11" s="148">
        <f t="shared" si="2"/>
        <v>50.373134328358205</v>
      </c>
      <c r="I11" s="147">
        <f t="shared" si="3"/>
        <v>-133</v>
      </c>
      <c r="J11" s="154">
        <v>190</v>
      </c>
      <c r="K11" s="154">
        <v>211</v>
      </c>
      <c r="L11" s="148">
        <f t="shared" si="4"/>
        <v>111.05263157894736</v>
      </c>
      <c r="M11" s="147">
        <f t="shared" si="5"/>
        <v>21</v>
      </c>
      <c r="N11" s="156">
        <v>71</v>
      </c>
      <c r="O11" s="154">
        <v>122</v>
      </c>
      <c r="P11" s="149">
        <f t="shared" si="6"/>
        <v>171.83098591549296</v>
      </c>
      <c r="Q11" s="157">
        <f t="shared" si="7"/>
        <v>51</v>
      </c>
      <c r="R11" s="149">
        <v>37.4</v>
      </c>
      <c r="S11" s="149">
        <v>57.8</v>
      </c>
      <c r="T11" s="149">
        <f t="shared" si="25"/>
        <v>20.4</v>
      </c>
      <c r="U11" s="154">
        <v>88</v>
      </c>
      <c r="V11" s="156">
        <v>83</v>
      </c>
      <c r="W11" s="149">
        <f t="shared" si="8"/>
        <v>94.31818181818183</v>
      </c>
      <c r="X11" s="147">
        <f t="shared" si="9"/>
        <v>-5</v>
      </c>
      <c r="Y11" s="154">
        <v>1239</v>
      </c>
      <c r="Z11" s="154">
        <v>1294</v>
      </c>
      <c r="AA11" s="148">
        <f t="shared" si="10"/>
        <v>104.43906376109766</v>
      </c>
      <c r="AB11" s="147">
        <f t="shared" si="11"/>
        <v>55</v>
      </c>
      <c r="AC11" s="154">
        <v>456</v>
      </c>
      <c r="AD11" s="154">
        <v>408</v>
      </c>
      <c r="AE11" s="148">
        <f t="shared" si="12"/>
        <v>89.47368421052632</v>
      </c>
      <c r="AF11" s="147">
        <f t="shared" si="13"/>
        <v>-48</v>
      </c>
      <c r="AG11" s="154">
        <v>465</v>
      </c>
      <c r="AH11" s="155">
        <v>444</v>
      </c>
      <c r="AI11" s="148">
        <f t="shared" si="14"/>
        <v>95.48387096774194</v>
      </c>
      <c r="AJ11" s="147">
        <f t="shared" si="15"/>
        <v>-21</v>
      </c>
      <c r="AK11" s="154">
        <v>71</v>
      </c>
      <c r="AL11" s="154">
        <v>80</v>
      </c>
      <c r="AM11" s="149">
        <f t="shared" si="16"/>
        <v>112.67605633802818</v>
      </c>
      <c r="AN11" s="147">
        <f t="shared" si="17"/>
        <v>9</v>
      </c>
      <c r="AO11" s="158">
        <v>67</v>
      </c>
      <c r="AP11" s="158">
        <v>85</v>
      </c>
      <c r="AQ11" s="151">
        <f t="shared" si="26"/>
        <v>126.9</v>
      </c>
      <c r="AR11" s="150">
        <f t="shared" si="18"/>
        <v>18</v>
      </c>
      <c r="AS11" s="159">
        <v>225</v>
      </c>
      <c r="AT11" s="154">
        <v>242</v>
      </c>
      <c r="AU11" s="149">
        <f t="shared" si="19"/>
        <v>107.6</v>
      </c>
      <c r="AV11" s="147">
        <f t="shared" si="20"/>
        <v>17</v>
      </c>
      <c r="AW11" s="154">
        <v>266</v>
      </c>
      <c r="AX11" s="154">
        <v>263</v>
      </c>
      <c r="AY11" s="149">
        <f t="shared" si="21"/>
        <v>98.87218045112782</v>
      </c>
      <c r="AZ11" s="147">
        <f t="shared" si="22"/>
        <v>-3</v>
      </c>
      <c r="BA11" s="154">
        <v>233</v>
      </c>
      <c r="BB11" s="154">
        <v>222</v>
      </c>
      <c r="BC11" s="149">
        <f t="shared" si="27"/>
        <v>95.27896995708154</v>
      </c>
      <c r="BD11" s="147">
        <f t="shared" si="23"/>
        <v>-11</v>
      </c>
      <c r="BE11" s="160">
        <v>1438.5714285714287</v>
      </c>
      <c r="BF11" s="154">
        <v>2051.4588859416444</v>
      </c>
      <c r="BG11" s="147">
        <f t="shared" si="24"/>
        <v>612.8874573702158</v>
      </c>
      <c r="BH11" s="162">
        <v>1923.2081911262799</v>
      </c>
      <c r="BI11" s="163">
        <v>2406.0344827586205</v>
      </c>
      <c r="BJ11" s="182">
        <f t="shared" si="28"/>
        <v>125.10525349570112</v>
      </c>
      <c r="BK11" s="154">
        <v>58</v>
      </c>
      <c r="BL11" s="154">
        <v>31</v>
      </c>
      <c r="BM11" s="154">
        <v>48</v>
      </c>
      <c r="BN11" s="164">
        <f t="shared" si="29"/>
        <v>154.83870967741936</v>
      </c>
      <c r="BO11" s="165">
        <f t="shared" si="30"/>
        <v>17</v>
      </c>
      <c r="BP11" s="147">
        <v>5</v>
      </c>
      <c r="BQ11" s="163">
        <v>4049.48</v>
      </c>
      <c r="BR11" s="163">
        <v>5565.92</v>
      </c>
      <c r="BS11" s="166">
        <v>137.4</v>
      </c>
      <c r="BT11" s="147">
        <f t="shared" si="31"/>
        <v>1516.44</v>
      </c>
    </row>
    <row r="12" spans="1:72" s="174" customFormat="1" ht="19.5" customHeight="1">
      <c r="A12" s="114" t="s">
        <v>62</v>
      </c>
      <c r="B12" s="163">
        <v>307</v>
      </c>
      <c r="C12" s="167">
        <v>251</v>
      </c>
      <c r="D12" s="148">
        <f t="shared" si="0"/>
        <v>81.75895765472313</v>
      </c>
      <c r="E12" s="147">
        <f t="shared" si="1"/>
        <v>-56</v>
      </c>
      <c r="F12" s="163">
        <v>138</v>
      </c>
      <c r="G12" s="163">
        <v>95</v>
      </c>
      <c r="H12" s="148">
        <f t="shared" si="2"/>
        <v>68.84057971014492</v>
      </c>
      <c r="I12" s="147">
        <f t="shared" si="3"/>
        <v>-43</v>
      </c>
      <c r="J12" s="163">
        <v>178</v>
      </c>
      <c r="K12" s="163">
        <v>133</v>
      </c>
      <c r="L12" s="166">
        <f t="shared" si="4"/>
        <v>74.71910112359551</v>
      </c>
      <c r="M12" s="165">
        <f t="shared" si="5"/>
        <v>-45</v>
      </c>
      <c r="N12" s="168">
        <v>126</v>
      </c>
      <c r="O12" s="163">
        <v>83</v>
      </c>
      <c r="P12" s="164">
        <f t="shared" si="6"/>
        <v>65.87301587301587</v>
      </c>
      <c r="Q12" s="169">
        <f t="shared" si="7"/>
        <v>-43</v>
      </c>
      <c r="R12" s="164">
        <v>70.8</v>
      </c>
      <c r="S12" s="164">
        <v>62.4</v>
      </c>
      <c r="T12" s="149">
        <f t="shared" si="25"/>
        <v>-8.399999999999999</v>
      </c>
      <c r="U12" s="163">
        <v>19</v>
      </c>
      <c r="V12" s="168">
        <v>18</v>
      </c>
      <c r="W12" s="164">
        <f t="shared" si="8"/>
        <v>94.73684210526315</v>
      </c>
      <c r="X12" s="165">
        <f t="shared" si="9"/>
        <v>-1</v>
      </c>
      <c r="Y12" s="163">
        <v>1361</v>
      </c>
      <c r="Z12" s="163">
        <v>1717</v>
      </c>
      <c r="AA12" s="166">
        <f t="shared" si="10"/>
        <v>126.15723732549596</v>
      </c>
      <c r="AB12" s="165">
        <f t="shared" si="11"/>
        <v>356</v>
      </c>
      <c r="AC12" s="163">
        <v>305</v>
      </c>
      <c r="AD12" s="163">
        <v>245</v>
      </c>
      <c r="AE12" s="166">
        <f t="shared" si="12"/>
        <v>80.32786885245902</v>
      </c>
      <c r="AF12" s="165">
        <f t="shared" si="13"/>
        <v>-60</v>
      </c>
      <c r="AG12" s="163">
        <v>664</v>
      </c>
      <c r="AH12" s="167">
        <v>827</v>
      </c>
      <c r="AI12" s="166">
        <f t="shared" si="14"/>
        <v>124.54819277108433</v>
      </c>
      <c r="AJ12" s="165">
        <f t="shared" si="15"/>
        <v>163</v>
      </c>
      <c r="AK12" s="163">
        <v>60</v>
      </c>
      <c r="AL12" s="163">
        <v>61</v>
      </c>
      <c r="AM12" s="164">
        <f t="shared" si="16"/>
        <v>101.66666666666666</v>
      </c>
      <c r="AN12" s="165">
        <f t="shared" si="17"/>
        <v>1</v>
      </c>
      <c r="AO12" s="170">
        <v>78</v>
      </c>
      <c r="AP12" s="170">
        <v>103</v>
      </c>
      <c r="AQ12" s="171">
        <f t="shared" si="26"/>
        <v>132.1</v>
      </c>
      <c r="AR12" s="172">
        <f t="shared" si="18"/>
        <v>25</v>
      </c>
      <c r="AS12" s="173">
        <v>180</v>
      </c>
      <c r="AT12" s="163">
        <v>182</v>
      </c>
      <c r="AU12" s="164">
        <f t="shared" si="19"/>
        <v>101.1</v>
      </c>
      <c r="AV12" s="165">
        <f t="shared" si="20"/>
        <v>2</v>
      </c>
      <c r="AW12" s="163">
        <v>206</v>
      </c>
      <c r="AX12" s="163">
        <v>146</v>
      </c>
      <c r="AY12" s="164">
        <f t="shared" si="21"/>
        <v>70.87378640776699</v>
      </c>
      <c r="AZ12" s="165">
        <f t="shared" si="22"/>
        <v>-60</v>
      </c>
      <c r="BA12" s="163">
        <v>169</v>
      </c>
      <c r="BB12" s="163">
        <v>124</v>
      </c>
      <c r="BC12" s="164">
        <f t="shared" si="27"/>
        <v>73.37278106508876</v>
      </c>
      <c r="BD12" s="165">
        <f t="shared" si="23"/>
        <v>-45</v>
      </c>
      <c r="BE12" s="162">
        <v>1627.8985507246377</v>
      </c>
      <c r="BF12" s="163">
        <v>1961.0389610389611</v>
      </c>
      <c r="BG12" s="165">
        <f t="shared" si="24"/>
        <v>333.1404103143234</v>
      </c>
      <c r="BH12" s="162">
        <v>1796.3190184049079</v>
      </c>
      <c r="BI12" s="163">
        <v>2048.091603053435</v>
      </c>
      <c r="BJ12" s="182">
        <f t="shared" si="28"/>
        <v>114.01602844867142</v>
      </c>
      <c r="BK12" s="163">
        <v>12</v>
      </c>
      <c r="BL12" s="163">
        <v>8</v>
      </c>
      <c r="BM12" s="163">
        <v>40</v>
      </c>
      <c r="BN12" s="164">
        <f t="shared" si="29"/>
        <v>500</v>
      </c>
      <c r="BO12" s="165">
        <f t="shared" si="30"/>
        <v>32</v>
      </c>
      <c r="BP12" s="147">
        <v>7</v>
      </c>
      <c r="BQ12" s="163">
        <v>3826.88</v>
      </c>
      <c r="BR12" s="163">
        <v>5289.55</v>
      </c>
      <c r="BS12" s="166">
        <v>138.2</v>
      </c>
      <c r="BT12" s="147">
        <f t="shared" si="31"/>
        <v>1462.67</v>
      </c>
    </row>
    <row r="13" spans="1:72" s="174" customFormat="1" ht="19.5" customHeight="1">
      <c r="A13" s="114" t="s">
        <v>63</v>
      </c>
      <c r="B13" s="163">
        <v>950</v>
      </c>
      <c r="C13" s="167">
        <v>852</v>
      </c>
      <c r="D13" s="148">
        <f t="shared" si="0"/>
        <v>89.6842105263158</v>
      </c>
      <c r="E13" s="147">
        <f t="shared" si="1"/>
        <v>-98</v>
      </c>
      <c r="F13" s="163">
        <v>455</v>
      </c>
      <c r="G13" s="163">
        <v>385</v>
      </c>
      <c r="H13" s="148">
        <f t="shared" si="2"/>
        <v>84.61538461538461</v>
      </c>
      <c r="I13" s="147">
        <f t="shared" si="3"/>
        <v>-70</v>
      </c>
      <c r="J13" s="163">
        <v>492</v>
      </c>
      <c r="K13" s="163">
        <v>436</v>
      </c>
      <c r="L13" s="166">
        <f t="shared" si="4"/>
        <v>88.6178861788618</v>
      </c>
      <c r="M13" s="165">
        <f t="shared" si="5"/>
        <v>-56</v>
      </c>
      <c r="N13" s="168">
        <v>299</v>
      </c>
      <c r="O13" s="163">
        <v>277</v>
      </c>
      <c r="P13" s="164">
        <f t="shared" si="6"/>
        <v>92.64214046822742</v>
      </c>
      <c r="Q13" s="169">
        <f t="shared" si="7"/>
        <v>-22</v>
      </c>
      <c r="R13" s="164">
        <v>60.8</v>
      </c>
      <c r="S13" s="164">
        <v>63.5</v>
      </c>
      <c r="T13" s="149">
        <f t="shared" si="25"/>
        <v>2.700000000000003</v>
      </c>
      <c r="U13" s="163">
        <v>136</v>
      </c>
      <c r="V13" s="168">
        <v>102</v>
      </c>
      <c r="W13" s="164">
        <f t="shared" si="8"/>
        <v>75</v>
      </c>
      <c r="X13" s="165">
        <f t="shared" si="9"/>
        <v>-34</v>
      </c>
      <c r="Y13" s="163">
        <v>1903</v>
      </c>
      <c r="Z13" s="163">
        <v>1890</v>
      </c>
      <c r="AA13" s="166">
        <f t="shared" si="10"/>
        <v>99.31686810299527</v>
      </c>
      <c r="AB13" s="165">
        <f t="shared" si="11"/>
        <v>-13</v>
      </c>
      <c r="AC13" s="163">
        <v>924</v>
      </c>
      <c r="AD13" s="163">
        <v>782</v>
      </c>
      <c r="AE13" s="166">
        <f t="shared" si="12"/>
        <v>84.63203463203463</v>
      </c>
      <c r="AF13" s="165">
        <f t="shared" si="13"/>
        <v>-142</v>
      </c>
      <c r="AG13" s="163">
        <v>294</v>
      </c>
      <c r="AH13" s="167">
        <v>404</v>
      </c>
      <c r="AI13" s="166">
        <f t="shared" si="14"/>
        <v>137.41496598639455</v>
      </c>
      <c r="AJ13" s="165">
        <f t="shared" si="15"/>
        <v>110</v>
      </c>
      <c r="AK13" s="163">
        <v>178</v>
      </c>
      <c r="AL13" s="163">
        <v>93</v>
      </c>
      <c r="AM13" s="164">
        <f t="shared" si="16"/>
        <v>52.24719101123596</v>
      </c>
      <c r="AN13" s="165">
        <f t="shared" si="17"/>
        <v>-85</v>
      </c>
      <c r="AO13" s="170">
        <v>196</v>
      </c>
      <c r="AP13" s="170">
        <v>197</v>
      </c>
      <c r="AQ13" s="171">
        <f t="shared" si="26"/>
        <v>100.5</v>
      </c>
      <c r="AR13" s="172">
        <f t="shared" si="18"/>
        <v>1</v>
      </c>
      <c r="AS13" s="173">
        <v>604</v>
      </c>
      <c r="AT13" s="163">
        <v>497</v>
      </c>
      <c r="AU13" s="164">
        <f t="shared" si="19"/>
        <v>82.3</v>
      </c>
      <c r="AV13" s="165">
        <f t="shared" si="20"/>
        <v>-107</v>
      </c>
      <c r="AW13" s="163">
        <v>507</v>
      </c>
      <c r="AX13" s="163">
        <v>554</v>
      </c>
      <c r="AY13" s="164">
        <f t="shared" si="21"/>
        <v>109.27021696252466</v>
      </c>
      <c r="AZ13" s="165">
        <f t="shared" si="22"/>
        <v>47</v>
      </c>
      <c r="BA13" s="163">
        <v>370</v>
      </c>
      <c r="BB13" s="163">
        <v>429</v>
      </c>
      <c r="BC13" s="164">
        <f t="shared" si="27"/>
        <v>115.94594594594594</v>
      </c>
      <c r="BD13" s="165">
        <f t="shared" si="23"/>
        <v>59</v>
      </c>
      <c r="BE13" s="162">
        <v>1501.797385620915</v>
      </c>
      <c r="BF13" s="163">
        <v>1592.4812030075188</v>
      </c>
      <c r="BG13" s="165">
        <f t="shared" si="24"/>
        <v>90.68381738660378</v>
      </c>
      <c r="BH13" s="162">
        <v>2117.714285714286</v>
      </c>
      <c r="BI13" s="163">
        <v>2440.990990990991</v>
      </c>
      <c r="BJ13" s="182">
        <f t="shared" si="28"/>
        <v>115.26535980124754</v>
      </c>
      <c r="BK13" s="163">
        <v>22</v>
      </c>
      <c r="BL13" s="163">
        <v>97</v>
      </c>
      <c r="BM13" s="163">
        <v>59</v>
      </c>
      <c r="BN13" s="164">
        <f t="shared" si="29"/>
        <v>60.824742268041234</v>
      </c>
      <c r="BO13" s="165">
        <f t="shared" si="30"/>
        <v>-38</v>
      </c>
      <c r="BP13" s="147">
        <v>2</v>
      </c>
      <c r="BQ13" s="163">
        <v>4348.77</v>
      </c>
      <c r="BR13" s="163">
        <v>5990.24</v>
      </c>
      <c r="BS13" s="166">
        <v>137.7</v>
      </c>
      <c r="BT13" s="147">
        <f t="shared" si="31"/>
        <v>1641.4699999999993</v>
      </c>
    </row>
    <row r="14" spans="1:72" s="175" customFormat="1" ht="19.5" customHeight="1">
      <c r="A14" s="114" t="s">
        <v>64</v>
      </c>
      <c r="B14" s="163">
        <v>273</v>
      </c>
      <c r="C14" s="167">
        <v>313</v>
      </c>
      <c r="D14" s="148">
        <f t="shared" si="0"/>
        <v>114.65201465201464</v>
      </c>
      <c r="E14" s="147">
        <f t="shared" si="1"/>
        <v>40</v>
      </c>
      <c r="F14" s="163">
        <v>104</v>
      </c>
      <c r="G14" s="163">
        <v>129</v>
      </c>
      <c r="H14" s="148">
        <f t="shared" si="2"/>
        <v>124.03846153846155</v>
      </c>
      <c r="I14" s="147">
        <f t="shared" si="3"/>
        <v>25</v>
      </c>
      <c r="J14" s="163">
        <v>138</v>
      </c>
      <c r="K14" s="163">
        <v>251</v>
      </c>
      <c r="L14" s="166">
        <f t="shared" si="4"/>
        <v>181.8840579710145</v>
      </c>
      <c r="M14" s="165">
        <f t="shared" si="5"/>
        <v>113</v>
      </c>
      <c r="N14" s="168">
        <v>65</v>
      </c>
      <c r="O14" s="163">
        <v>144</v>
      </c>
      <c r="P14" s="164">
        <f t="shared" si="6"/>
        <v>221.53846153846155</v>
      </c>
      <c r="Q14" s="169">
        <f t="shared" si="7"/>
        <v>79</v>
      </c>
      <c r="R14" s="164">
        <v>47.1</v>
      </c>
      <c r="S14" s="164">
        <v>57.4</v>
      </c>
      <c r="T14" s="149">
        <f t="shared" si="25"/>
        <v>10.299999999999997</v>
      </c>
      <c r="U14" s="163">
        <v>44</v>
      </c>
      <c r="V14" s="168">
        <v>58</v>
      </c>
      <c r="W14" s="164">
        <f t="shared" si="8"/>
        <v>131.8181818181818</v>
      </c>
      <c r="X14" s="165">
        <f t="shared" si="9"/>
        <v>14</v>
      </c>
      <c r="Y14" s="163">
        <v>973</v>
      </c>
      <c r="Z14" s="163">
        <v>1052</v>
      </c>
      <c r="AA14" s="166">
        <f t="shared" si="10"/>
        <v>108.11921891058583</v>
      </c>
      <c r="AB14" s="165">
        <f t="shared" si="11"/>
        <v>79</v>
      </c>
      <c r="AC14" s="163">
        <v>252</v>
      </c>
      <c r="AD14" s="163">
        <v>309</v>
      </c>
      <c r="AE14" s="166">
        <f t="shared" si="12"/>
        <v>122.61904761904762</v>
      </c>
      <c r="AF14" s="165">
        <f t="shared" si="13"/>
        <v>57</v>
      </c>
      <c r="AG14" s="163">
        <v>262</v>
      </c>
      <c r="AH14" s="167">
        <v>145</v>
      </c>
      <c r="AI14" s="166">
        <f t="shared" si="14"/>
        <v>55.343511450381676</v>
      </c>
      <c r="AJ14" s="165">
        <f t="shared" si="15"/>
        <v>-117</v>
      </c>
      <c r="AK14" s="163">
        <v>70</v>
      </c>
      <c r="AL14" s="163">
        <v>90</v>
      </c>
      <c r="AM14" s="164">
        <f t="shared" si="16"/>
        <v>128.57142857142858</v>
      </c>
      <c r="AN14" s="165">
        <f t="shared" si="17"/>
        <v>20</v>
      </c>
      <c r="AO14" s="170">
        <v>72</v>
      </c>
      <c r="AP14" s="170">
        <v>73</v>
      </c>
      <c r="AQ14" s="171">
        <f t="shared" si="26"/>
        <v>101.4</v>
      </c>
      <c r="AR14" s="172">
        <f t="shared" si="18"/>
        <v>1</v>
      </c>
      <c r="AS14" s="173">
        <v>192</v>
      </c>
      <c r="AT14" s="163">
        <v>298</v>
      </c>
      <c r="AU14" s="164">
        <f t="shared" si="19"/>
        <v>155.2</v>
      </c>
      <c r="AV14" s="165">
        <f t="shared" si="20"/>
        <v>106</v>
      </c>
      <c r="AW14" s="163">
        <v>141</v>
      </c>
      <c r="AX14" s="163">
        <v>169</v>
      </c>
      <c r="AY14" s="164">
        <f t="shared" si="21"/>
        <v>119.8581560283688</v>
      </c>
      <c r="AZ14" s="165">
        <f t="shared" si="22"/>
        <v>28</v>
      </c>
      <c r="BA14" s="163">
        <v>114</v>
      </c>
      <c r="BB14" s="163">
        <v>141</v>
      </c>
      <c r="BC14" s="164">
        <f t="shared" si="27"/>
        <v>123.6842105263158</v>
      </c>
      <c r="BD14" s="165">
        <f t="shared" si="23"/>
        <v>27</v>
      </c>
      <c r="BE14" s="162">
        <v>2243.75</v>
      </c>
      <c r="BF14" s="163">
        <v>2659.731543624161</v>
      </c>
      <c r="BG14" s="165">
        <f t="shared" si="24"/>
        <v>415.9815436241611</v>
      </c>
      <c r="BH14" s="162">
        <v>2115.748031496063</v>
      </c>
      <c r="BI14" s="163">
        <v>2821.11801242236</v>
      </c>
      <c r="BJ14" s="182">
        <f t="shared" si="28"/>
        <v>133.3390351982284</v>
      </c>
      <c r="BK14" s="163">
        <v>15</v>
      </c>
      <c r="BL14" s="163">
        <v>55</v>
      </c>
      <c r="BM14" s="163">
        <v>56</v>
      </c>
      <c r="BN14" s="164">
        <f t="shared" si="29"/>
        <v>101.81818181818181</v>
      </c>
      <c r="BO14" s="165">
        <f t="shared" si="30"/>
        <v>1</v>
      </c>
      <c r="BP14" s="147">
        <v>2</v>
      </c>
      <c r="BQ14" s="163">
        <v>4209.95</v>
      </c>
      <c r="BR14" s="163">
        <v>5594.5</v>
      </c>
      <c r="BS14" s="166">
        <v>132.9</v>
      </c>
      <c r="BT14" s="147">
        <f t="shared" si="31"/>
        <v>1384.5500000000002</v>
      </c>
    </row>
    <row r="15" spans="1:72" s="175" customFormat="1" ht="19.5" customHeight="1">
      <c r="A15" s="114" t="s">
        <v>65</v>
      </c>
      <c r="B15" s="163">
        <v>288</v>
      </c>
      <c r="C15" s="167">
        <v>428</v>
      </c>
      <c r="D15" s="148">
        <f t="shared" si="0"/>
        <v>148.61111111111111</v>
      </c>
      <c r="E15" s="147">
        <f t="shared" si="1"/>
        <v>140</v>
      </c>
      <c r="F15" s="163">
        <v>148</v>
      </c>
      <c r="G15" s="163">
        <v>183</v>
      </c>
      <c r="H15" s="148">
        <f t="shared" si="2"/>
        <v>123.64864864864865</v>
      </c>
      <c r="I15" s="147">
        <f t="shared" si="3"/>
        <v>35</v>
      </c>
      <c r="J15" s="163">
        <v>465</v>
      </c>
      <c r="K15" s="163">
        <v>473</v>
      </c>
      <c r="L15" s="166">
        <f t="shared" si="4"/>
        <v>101.72043010752687</v>
      </c>
      <c r="M15" s="165">
        <f t="shared" si="5"/>
        <v>8</v>
      </c>
      <c r="N15" s="168">
        <v>389</v>
      </c>
      <c r="O15" s="163">
        <v>371</v>
      </c>
      <c r="P15" s="164">
        <f t="shared" si="6"/>
        <v>95.37275064267352</v>
      </c>
      <c r="Q15" s="169">
        <f t="shared" si="7"/>
        <v>-18</v>
      </c>
      <c r="R15" s="164">
        <v>83.7</v>
      </c>
      <c r="S15" s="164">
        <v>78.4</v>
      </c>
      <c r="T15" s="149">
        <f t="shared" si="25"/>
        <v>-5.299999999999997</v>
      </c>
      <c r="U15" s="163">
        <v>31</v>
      </c>
      <c r="V15" s="168">
        <v>55</v>
      </c>
      <c r="W15" s="164">
        <f t="shared" si="8"/>
        <v>177.41935483870967</v>
      </c>
      <c r="X15" s="165">
        <f t="shared" si="9"/>
        <v>24</v>
      </c>
      <c r="Y15" s="163">
        <v>1960</v>
      </c>
      <c r="Z15" s="163">
        <v>1632</v>
      </c>
      <c r="AA15" s="166">
        <f t="shared" si="10"/>
        <v>83.26530612244898</v>
      </c>
      <c r="AB15" s="165">
        <f t="shared" si="11"/>
        <v>-328</v>
      </c>
      <c r="AC15" s="163">
        <v>273</v>
      </c>
      <c r="AD15" s="163">
        <v>402</v>
      </c>
      <c r="AE15" s="166">
        <f t="shared" si="12"/>
        <v>147.25274725274727</v>
      </c>
      <c r="AF15" s="165">
        <f t="shared" si="13"/>
        <v>129</v>
      </c>
      <c r="AG15" s="163">
        <v>1021</v>
      </c>
      <c r="AH15" s="167">
        <v>272</v>
      </c>
      <c r="AI15" s="166">
        <f t="shared" si="14"/>
        <v>26.64054848188051</v>
      </c>
      <c r="AJ15" s="165">
        <f t="shared" si="15"/>
        <v>-749</v>
      </c>
      <c r="AK15" s="163">
        <v>41</v>
      </c>
      <c r="AL15" s="163">
        <v>51</v>
      </c>
      <c r="AM15" s="164">
        <f t="shared" si="16"/>
        <v>124.39024390243902</v>
      </c>
      <c r="AN15" s="165">
        <f t="shared" si="17"/>
        <v>10</v>
      </c>
      <c r="AO15" s="170">
        <v>255</v>
      </c>
      <c r="AP15" s="170">
        <v>262</v>
      </c>
      <c r="AQ15" s="171">
        <f t="shared" si="26"/>
        <v>102.7</v>
      </c>
      <c r="AR15" s="172">
        <f t="shared" si="18"/>
        <v>7</v>
      </c>
      <c r="AS15" s="173">
        <v>843</v>
      </c>
      <c r="AT15" s="163">
        <v>980</v>
      </c>
      <c r="AU15" s="164">
        <f t="shared" si="19"/>
        <v>116.3</v>
      </c>
      <c r="AV15" s="165">
        <f t="shared" si="20"/>
        <v>137</v>
      </c>
      <c r="AW15" s="163">
        <v>169</v>
      </c>
      <c r="AX15" s="163">
        <v>278</v>
      </c>
      <c r="AY15" s="164">
        <f t="shared" si="21"/>
        <v>164.49704142011834</v>
      </c>
      <c r="AZ15" s="165">
        <f t="shared" si="22"/>
        <v>109</v>
      </c>
      <c r="BA15" s="163">
        <v>118</v>
      </c>
      <c r="BB15" s="163">
        <v>226</v>
      </c>
      <c r="BC15" s="164">
        <f t="shared" si="27"/>
        <v>191.52542372881356</v>
      </c>
      <c r="BD15" s="165">
        <f t="shared" si="23"/>
        <v>108</v>
      </c>
      <c r="BE15" s="162">
        <v>2484.507042253521</v>
      </c>
      <c r="BF15" s="163">
        <v>2392.5233644859813</v>
      </c>
      <c r="BG15" s="165">
        <f t="shared" si="24"/>
        <v>-91.98367776753958</v>
      </c>
      <c r="BH15" s="162">
        <v>2550.5050505050503</v>
      </c>
      <c r="BI15" s="163">
        <v>3076.328502415459</v>
      </c>
      <c r="BJ15" s="182">
        <f t="shared" si="28"/>
        <v>120.61644425312097</v>
      </c>
      <c r="BK15" s="163">
        <v>89</v>
      </c>
      <c r="BL15" s="163">
        <v>291</v>
      </c>
      <c r="BM15" s="163">
        <v>378</v>
      </c>
      <c r="BN15" s="164">
        <f t="shared" si="29"/>
        <v>129.89690721649484</v>
      </c>
      <c r="BO15" s="165">
        <f t="shared" si="30"/>
        <v>87</v>
      </c>
      <c r="BP15" s="147">
        <v>12</v>
      </c>
      <c r="BQ15" s="163">
        <v>4792.7</v>
      </c>
      <c r="BR15" s="163">
        <v>6644.77</v>
      </c>
      <c r="BS15" s="166">
        <v>138.6</v>
      </c>
      <c r="BT15" s="147">
        <f t="shared" si="31"/>
        <v>1852.0700000000006</v>
      </c>
    </row>
    <row r="16" spans="1:72" s="175" customFormat="1" ht="19.5" customHeight="1">
      <c r="A16" s="114" t="s">
        <v>66</v>
      </c>
      <c r="B16" s="163">
        <v>313</v>
      </c>
      <c r="C16" s="167">
        <v>266</v>
      </c>
      <c r="D16" s="148">
        <f t="shared" si="0"/>
        <v>84.98402555910543</v>
      </c>
      <c r="E16" s="147">
        <f t="shared" si="1"/>
        <v>-47</v>
      </c>
      <c r="F16" s="163">
        <v>133</v>
      </c>
      <c r="G16" s="163">
        <v>126</v>
      </c>
      <c r="H16" s="148">
        <f t="shared" si="2"/>
        <v>94.73684210526315</v>
      </c>
      <c r="I16" s="147">
        <f t="shared" si="3"/>
        <v>-7</v>
      </c>
      <c r="J16" s="163">
        <v>203</v>
      </c>
      <c r="K16" s="163">
        <v>124</v>
      </c>
      <c r="L16" s="166">
        <f t="shared" si="4"/>
        <v>61.083743842364534</v>
      </c>
      <c r="M16" s="165">
        <f t="shared" si="5"/>
        <v>-79</v>
      </c>
      <c r="N16" s="168">
        <v>128</v>
      </c>
      <c r="O16" s="163">
        <v>79</v>
      </c>
      <c r="P16" s="164">
        <f t="shared" si="6"/>
        <v>61.71875</v>
      </c>
      <c r="Q16" s="169">
        <f t="shared" si="7"/>
        <v>-49</v>
      </c>
      <c r="R16" s="164">
        <v>63.1</v>
      </c>
      <c r="S16" s="164">
        <v>63.7</v>
      </c>
      <c r="T16" s="149">
        <f t="shared" si="25"/>
        <v>0.6000000000000014</v>
      </c>
      <c r="U16" s="163">
        <v>13</v>
      </c>
      <c r="V16" s="168">
        <v>13</v>
      </c>
      <c r="W16" s="164">
        <f t="shared" si="8"/>
        <v>100</v>
      </c>
      <c r="X16" s="165">
        <f t="shared" si="9"/>
        <v>0</v>
      </c>
      <c r="Y16" s="163">
        <v>663</v>
      </c>
      <c r="Z16" s="163">
        <v>991</v>
      </c>
      <c r="AA16" s="166">
        <f t="shared" si="10"/>
        <v>149.47209653092006</v>
      </c>
      <c r="AB16" s="165">
        <f t="shared" si="11"/>
        <v>328</v>
      </c>
      <c r="AC16" s="163">
        <v>309</v>
      </c>
      <c r="AD16" s="163">
        <v>257</v>
      </c>
      <c r="AE16" s="166">
        <f t="shared" si="12"/>
        <v>83.1715210355987</v>
      </c>
      <c r="AF16" s="165">
        <f t="shared" si="13"/>
        <v>-52</v>
      </c>
      <c r="AG16" s="163">
        <v>187</v>
      </c>
      <c r="AH16" s="167">
        <v>406</v>
      </c>
      <c r="AI16" s="166">
        <f t="shared" si="14"/>
        <v>217.11229946524062</v>
      </c>
      <c r="AJ16" s="165">
        <f t="shared" si="15"/>
        <v>219</v>
      </c>
      <c r="AK16" s="163">
        <v>13</v>
      </c>
      <c r="AL16" s="163">
        <v>69</v>
      </c>
      <c r="AM16" s="164">
        <f t="shared" si="16"/>
        <v>530.7692307692307</v>
      </c>
      <c r="AN16" s="165">
        <f t="shared" si="17"/>
        <v>56</v>
      </c>
      <c r="AO16" s="170">
        <v>58</v>
      </c>
      <c r="AP16" s="170">
        <v>76</v>
      </c>
      <c r="AQ16" s="171">
        <f t="shared" si="26"/>
        <v>131</v>
      </c>
      <c r="AR16" s="172">
        <f t="shared" si="18"/>
        <v>18</v>
      </c>
      <c r="AS16" s="173">
        <v>221</v>
      </c>
      <c r="AT16" s="163">
        <v>186</v>
      </c>
      <c r="AU16" s="164">
        <f t="shared" si="19"/>
        <v>84.2</v>
      </c>
      <c r="AV16" s="165">
        <f t="shared" si="20"/>
        <v>-35</v>
      </c>
      <c r="AW16" s="163">
        <v>154</v>
      </c>
      <c r="AX16" s="163">
        <v>164</v>
      </c>
      <c r="AY16" s="164">
        <f t="shared" si="21"/>
        <v>106.49350649350649</v>
      </c>
      <c r="AZ16" s="165">
        <f t="shared" si="22"/>
        <v>10</v>
      </c>
      <c r="BA16" s="163">
        <v>137</v>
      </c>
      <c r="BB16" s="163">
        <v>142</v>
      </c>
      <c r="BC16" s="164">
        <f t="shared" si="27"/>
        <v>103.64963503649636</v>
      </c>
      <c r="BD16" s="165">
        <f t="shared" si="23"/>
        <v>5</v>
      </c>
      <c r="BE16" s="162">
        <v>1642.5339366515836</v>
      </c>
      <c r="BF16" s="163">
        <v>1982.394366197183</v>
      </c>
      <c r="BG16" s="165">
        <f t="shared" si="24"/>
        <v>339.86042954559935</v>
      </c>
      <c r="BH16" s="162">
        <v>1994.1605839416059</v>
      </c>
      <c r="BI16" s="163">
        <v>2457.1428571428573</v>
      </c>
      <c r="BJ16" s="182">
        <f t="shared" si="28"/>
        <v>123.21690023007741</v>
      </c>
      <c r="BK16" s="163">
        <v>6</v>
      </c>
      <c r="BL16" s="163">
        <v>11</v>
      </c>
      <c r="BM16" s="163">
        <v>32</v>
      </c>
      <c r="BN16" s="164">
        <f t="shared" si="29"/>
        <v>290.90909090909093</v>
      </c>
      <c r="BO16" s="165">
        <f t="shared" si="30"/>
        <v>21</v>
      </c>
      <c r="BP16" s="147">
        <v>1</v>
      </c>
      <c r="BQ16" s="163">
        <v>3730</v>
      </c>
      <c r="BR16" s="163">
        <v>5012.87</v>
      </c>
      <c r="BS16" s="166">
        <v>134.4</v>
      </c>
      <c r="BT16" s="147">
        <f t="shared" si="31"/>
        <v>1282.87</v>
      </c>
    </row>
    <row r="17" spans="1:72" s="175" customFormat="1" ht="19.5" customHeight="1">
      <c r="A17" s="114" t="s">
        <v>82</v>
      </c>
      <c r="B17" s="163">
        <v>626</v>
      </c>
      <c r="C17" s="167">
        <v>540</v>
      </c>
      <c r="D17" s="148">
        <f t="shared" si="0"/>
        <v>86.26198083067092</v>
      </c>
      <c r="E17" s="147">
        <f t="shared" si="1"/>
        <v>-86</v>
      </c>
      <c r="F17" s="163">
        <v>276</v>
      </c>
      <c r="G17" s="163">
        <v>243</v>
      </c>
      <c r="H17" s="148">
        <f t="shared" si="2"/>
        <v>88.04347826086956</v>
      </c>
      <c r="I17" s="147">
        <f t="shared" si="3"/>
        <v>-33</v>
      </c>
      <c r="J17" s="163">
        <v>188</v>
      </c>
      <c r="K17" s="163">
        <v>277</v>
      </c>
      <c r="L17" s="166">
        <f t="shared" si="4"/>
        <v>147.3404255319149</v>
      </c>
      <c r="M17" s="165">
        <f t="shared" si="5"/>
        <v>89</v>
      </c>
      <c r="N17" s="168">
        <v>75</v>
      </c>
      <c r="O17" s="163">
        <v>175</v>
      </c>
      <c r="P17" s="164">
        <f t="shared" si="6"/>
        <v>233.33333333333334</v>
      </c>
      <c r="Q17" s="169">
        <f t="shared" si="7"/>
        <v>100</v>
      </c>
      <c r="R17" s="164">
        <v>39.9</v>
      </c>
      <c r="S17" s="164">
        <v>63.2</v>
      </c>
      <c r="T17" s="149">
        <f t="shared" si="25"/>
        <v>23.300000000000004</v>
      </c>
      <c r="U17" s="163">
        <v>41</v>
      </c>
      <c r="V17" s="168">
        <v>36</v>
      </c>
      <c r="W17" s="164">
        <f t="shared" si="8"/>
        <v>87.8048780487805</v>
      </c>
      <c r="X17" s="165">
        <f t="shared" si="9"/>
        <v>-5</v>
      </c>
      <c r="Y17" s="163">
        <v>1398</v>
      </c>
      <c r="Z17" s="163">
        <v>2117</v>
      </c>
      <c r="AA17" s="166">
        <f t="shared" si="10"/>
        <v>151.43061516452073</v>
      </c>
      <c r="AB17" s="165">
        <f t="shared" si="11"/>
        <v>719</v>
      </c>
      <c r="AC17" s="163">
        <v>609</v>
      </c>
      <c r="AD17" s="163">
        <v>527</v>
      </c>
      <c r="AE17" s="166">
        <f t="shared" si="12"/>
        <v>86.5353037766831</v>
      </c>
      <c r="AF17" s="165">
        <f t="shared" si="13"/>
        <v>-82</v>
      </c>
      <c r="AG17" s="163">
        <v>453</v>
      </c>
      <c r="AH17" s="167">
        <v>941</v>
      </c>
      <c r="AI17" s="166">
        <f t="shared" si="14"/>
        <v>207.7262693156733</v>
      </c>
      <c r="AJ17" s="165">
        <f t="shared" si="15"/>
        <v>488</v>
      </c>
      <c r="AK17" s="163">
        <v>64</v>
      </c>
      <c r="AL17" s="163">
        <v>91</v>
      </c>
      <c r="AM17" s="164">
        <f t="shared" si="16"/>
        <v>142.1875</v>
      </c>
      <c r="AN17" s="165">
        <f t="shared" si="17"/>
        <v>27</v>
      </c>
      <c r="AO17" s="170">
        <v>103</v>
      </c>
      <c r="AP17" s="170">
        <v>156</v>
      </c>
      <c r="AQ17" s="171">
        <f t="shared" si="26"/>
        <v>151.5</v>
      </c>
      <c r="AR17" s="172">
        <f t="shared" si="18"/>
        <v>53</v>
      </c>
      <c r="AS17" s="173">
        <v>270</v>
      </c>
      <c r="AT17" s="163">
        <v>336</v>
      </c>
      <c r="AU17" s="164">
        <f t="shared" si="19"/>
        <v>124.4</v>
      </c>
      <c r="AV17" s="165">
        <f t="shared" si="20"/>
        <v>66</v>
      </c>
      <c r="AW17" s="163">
        <v>376</v>
      </c>
      <c r="AX17" s="163">
        <v>337</v>
      </c>
      <c r="AY17" s="164">
        <f t="shared" si="21"/>
        <v>89.62765957446808</v>
      </c>
      <c r="AZ17" s="165">
        <f t="shared" si="22"/>
        <v>-39</v>
      </c>
      <c r="BA17" s="163">
        <v>301</v>
      </c>
      <c r="BB17" s="163">
        <v>280</v>
      </c>
      <c r="BC17" s="164">
        <f t="shared" si="27"/>
        <v>93.02325581395348</v>
      </c>
      <c r="BD17" s="165">
        <f t="shared" si="23"/>
        <v>-21</v>
      </c>
      <c r="BE17" s="162">
        <v>1379.6511627906978</v>
      </c>
      <c r="BF17" s="163">
        <v>1689.1447368421052</v>
      </c>
      <c r="BG17" s="165">
        <f t="shared" si="24"/>
        <v>309.49357405140745</v>
      </c>
      <c r="BH17" s="162">
        <v>1981.6053511705686</v>
      </c>
      <c r="BI17" s="163">
        <v>2056.0165975103732</v>
      </c>
      <c r="BJ17" s="182">
        <f t="shared" si="28"/>
        <v>103.75509918238002</v>
      </c>
      <c r="BK17" s="163">
        <v>11</v>
      </c>
      <c r="BL17" s="163">
        <v>70</v>
      </c>
      <c r="BM17" s="163">
        <v>51</v>
      </c>
      <c r="BN17" s="164">
        <f t="shared" si="29"/>
        <v>72.85714285714285</v>
      </c>
      <c r="BO17" s="165">
        <f t="shared" si="30"/>
        <v>-19</v>
      </c>
      <c r="BP17" s="147">
        <v>3</v>
      </c>
      <c r="BQ17" s="163">
        <v>4173.26</v>
      </c>
      <c r="BR17" s="163">
        <v>5689.53</v>
      </c>
      <c r="BS17" s="166">
        <v>136.3</v>
      </c>
      <c r="BT17" s="147">
        <f t="shared" si="31"/>
        <v>1516.2699999999995</v>
      </c>
    </row>
    <row r="18" spans="1:72" s="175" customFormat="1" ht="19.5" customHeight="1">
      <c r="A18" s="114" t="s">
        <v>83</v>
      </c>
      <c r="B18" s="163">
        <v>402</v>
      </c>
      <c r="C18" s="167">
        <v>407</v>
      </c>
      <c r="D18" s="148">
        <f t="shared" si="0"/>
        <v>101.24378109452736</v>
      </c>
      <c r="E18" s="147">
        <f t="shared" si="1"/>
        <v>5</v>
      </c>
      <c r="F18" s="163">
        <v>172</v>
      </c>
      <c r="G18" s="163">
        <v>192</v>
      </c>
      <c r="H18" s="148">
        <f t="shared" si="2"/>
        <v>111.62790697674419</v>
      </c>
      <c r="I18" s="147">
        <f t="shared" si="3"/>
        <v>20</v>
      </c>
      <c r="J18" s="163">
        <v>354</v>
      </c>
      <c r="K18" s="163">
        <v>276</v>
      </c>
      <c r="L18" s="166">
        <f t="shared" si="4"/>
        <v>77.96610169491525</v>
      </c>
      <c r="M18" s="165">
        <f t="shared" si="5"/>
        <v>-78</v>
      </c>
      <c r="N18" s="168">
        <v>247</v>
      </c>
      <c r="O18" s="163">
        <v>195</v>
      </c>
      <c r="P18" s="164">
        <f t="shared" si="6"/>
        <v>78.94736842105263</v>
      </c>
      <c r="Q18" s="169">
        <f t="shared" si="7"/>
        <v>-52</v>
      </c>
      <c r="R18" s="164">
        <v>69.8</v>
      </c>
      <c r="S18" s="164">
        <v>70.7</v>
      </c>
      <c r="T18" s="149">
        <f t="shared" si="25"/>
        <v>0.9000000000000057</v>
      </c>
      <c r="U18" s="163">
        <v>31</v>
      </c>
      <c r="V18" s="168">
        <v>75</v>
      </c>
      <c r="W18" s="164">
        <f t="shared" si="8"/>
        <v>241.93548387096774</v>
      </c>
      <c r="X18" s="165">
        <f t="shared" si="9"/>
        <v>44</v>
      </c>
      <c r="Y18" s="163">
        <v>1623</v>
      </c>
      <c r="Z18" s="163">
        <v>2191</v>
      </c>
      <c r="AA18" s="166">
        <f t="shared" si="10"/>
        <v>134.99691928527417</v>
      </c>
      <c r="AB18" s="165">
        <f t="shared" si="11"/>
        <v>568</v>
      </c>
      <c r="AC18" s="163">
        <v>381</v>
      </c>
      <c r="AD18" s="163">
        <v>394</v>
      </c>
      <c r="AE18" s="166">
        <f t="shared" si="12"/>
        <v>103.41207349081365</v>
      </c>
      <c r="AF18" s="165">
        <f t="shared" si="13"/>
        <v>13</v>
      </c>
      <c r="AG18" s="163">
        <v>579</v>
      </c>
      <c r="AH18" s="167">
        <v>933</v>
      </c>
      <c r="AI18" s="166">
        <f t="shared" si="14"/>
        <v>161.13989637305698</v>
      </c>
      <c r="AJ18" s="165">
        <f t="shared" si="15"/>
        <v>354</v>
      </c>
      <c r="AK18" s="163">
        <v>94</v>
      </c>
      <c r="AL18" s="163">
        <v>92</v>
      </c>
      <c r="AM18" s="164">
        <f t="shared" si="16"/>
        <v>97.87234042553192</v>
      </c>
      <c r="AN18" s="165">
        <f t="shared" si="17"/>
        <v>-2</v>
      </c>
      <c r="AO18" s="170">
        <v>118</v>
      </c>
      <c r="AP18" s="170">
        <v>127</v>
      </c>
      <c r="AQ18" s="171">
        <f t="shared" si="26"/>
        <v>107.6</v>
      </c>
      <c r="AR18" s="172">
        <f t="shared" si="18"/>
        <v>9</v>
      </c>
      <c r="AS18" s="173">
        <v>482</v>
      </c>
      <c r="AT18" s="163">
        <v>391</v>
      </c>
      <c r="AU18" s="164">
        <f t="shared" si="19"/>
        <v>81.1</v>
      </c>
      <c r="AV18" s="165">
        <f t="shared" si="20"/>
        <v>-91</v>
      </c>
      <c r="AW18" s="163">
        <v>209</v>
      </c>
      <c r="AX18" s="163">
        <v>257</v>
      </c>
      <c r="AY18" s="164">
        <f t="shared" si="21"/>
        <v>122.9665071770335</v>
      </c>
      <c r="AZ18" s="165">
        <f t="shared" si="22"/>
        <v>48</v>
      </c>
      <c r="BA18" s="163">
        <v>168</v>
      </c>
      <c r="BB18" s="163">
        <v>222</v>
      </c>
      <c r="BC18" s="164">
        <f t="shared" si="27"/>
        <v>132.14285714285714</v>
      </c>
      <c r="BD18" s="165">
        <f t="shared" si="23"/>
        <v>54</v>
      </c>
      <c r="BE18" s="162">
        <v>1628.2051282051282</v>
      </c>
      <c r="BF18" s="163">
        <v>1516.8724279835392</v>
      </c>
      <c r="BG18" s="165">
        <f t="shared" si="24"/>
        <v>-111.332700221589</v>
      </c>
      <c r="BH18" s="162">
        <v>2057.1428571428573</v>
      </c>
      <c r="BI18" s="163">
        <v>2787.564766839378</v>
      </c>
      <c r="BJ18" s="182">
        <f t="shared" si="28"/>
        <v>135.50662061024755</v>
      </c>
      <c r="BK18" s="163">
        <v>27</v>
      </c>
      <c r="BL18" s="163">
        <v>101</v>
      </c>
      <c r="BM18" s="163">
        <v>90</v>
      </c>
      <c r="BN18" s="164">
        <f t="shared" si="29"/>
        <v>89.10891089108911</v>
      </c>
      <c r="BO18" s="165">
        <f t="shared" si="30"/>
        <v>-11</v>
      </c>
      <c r="BP18" s="147">
        <v>11</v>
      </c>
      <c r="BQ18" s="163">
        <v>4500.97</v>
      </c>
      <c r="BR18" s="163">
        <v>5583.19</v>
      </c>
      <c r="BS18" s="166">
        <v>124</v>
      </c>
      <c r="BT18" s="147">
        <f t="shared" si="31"/>
        <v>1082.2199999999993</v>
      </c>
    </row>
    <row r="19" spans="1:72" s="175" customFormat="1" ht="19.5" customHeight="1">
      <c r="A19" s="114" t="s">
        <v>67</v>
      </c>
      <c r="B19" s="163">
        <v>580</v>
      </c>
      <c r="C19" s="167">
        <v>430</v>
      </c>
      <c r="D19" s="148">
        <f t="shared" si="0"/>
        <v>74.13793103448276</v>
      </c>
      <c r="E19" s="147">
        <f t="shared" si="1"/>
        <v>-150</v>
      </c>
      <c r="F19" s="163">
        <v>247</v>
      </c>
      <c r="G19" s="163">
        <v>183</v>
      </c>
      <c r="H19" s="148">
        <f t="shared" si="2"/>
        <v>74.08906882591093</v>
      </c>
      <c r="I19" s="147">
        <f t="shared" si="3"/>
        <v>-64</v>
      </c>
      <c r="J19" s="163">
        <v>168</v>
      </c>
      <c r="K19" s="163">
        <v>205</v>
      </c>
      <c r="L19" s="166">
        <f t="shared" si="4"/>
        <v>122.02380952380953</v>
      </c>
      <c r="M19" s="165">
        <f t="shared" si="5"/>
        <v>37</v>
      </c>
      <c r="N19" s="168">
        <v>80</v>
      </c>
      <c r="O19" s="163">
        <v>105</v>
      </c>
      <c r="P19" s="164">
        <f t="shared" si="6"/>
        <v>131.25</v>
      </c>
      <c r="Q19" s="169">
        <f t="shared" si="7"/>
        <v>25</v>
      </c>
      <c r="R19" s="164">
        <v>47.6</v>
      </c>
      <c r="S19" s="164">
        <v>51.2</v>
      </c>
      <c r="T19" s="149">
        <f t="shared" si="25"/>
        <v>3.6000000000000014</v>
      </c>
      <c r="U19" s="163">
        <v>42</v>
      </c>
      <c r="V19" s="168">
        <v>58</v>
      </c>
      <c r="W19" s="164">
        <f t="shared" si="8"/>
        <v>138.0952380952381</v>
      </c>
      <c r="X19" s="165">
        <f t="shared" si="9"/>
        <v>16</v>
      </c>
      <c r="Y19" s="163">
        <v>1673</v>
      </c>
      <c r="Z19" s="163">
        <v>1413</v>
      </c>
      <c r="AA19" s="166">
        <f t="shared" si="10"/>
        <v>84.4590555887627</v>
      </c>
      <c r="AB19" s="165">
        <f t="shared" si="11"/>
        <v>-260</v>
      </c>
      <c r="AC19" s="163">
        <v>555</v>
      </c>
      <c r="AD19" s="163">
        <v>424</v>
      </c>
      <c r="AE19" s="166">
        <f t="shared" si="12"/>
        <v>76.3963963963964</v>
      </c>
      <c r="AF19" s="165">
        <f t="shared" si="13"/>
        <v>-131</v>
      </c>
      <c r="AG19" s="163">
        <v>634</v>
      </c>
      <c r="AH19" s="167">
        <v>562</v>
      </c>
      <c r="AI19" s="166">
        <f t="shared" si="14"/>
        <v>88.64353312302839</v>
      </c>
      <c r="AJ19" s="165">
        <f t="shared" si="15"/>
        <v>-72</v>
      </c>
      <c r="AK19" s="163">
        <v>99</v>
      </c>
      <c r="AL19" s="163">
        <v>114</v>
      </c>
      <c r="AM19" s="164">
        <f t="shared" si="16"/>
        <v>115.15151515151516</v>
      </c>
      <c r="AN19" s="165">
        <f t="shared" si="17"/>
        <v>15</v>
      </c>
      <c r="AO19" s="170">
        <v>127</v>
      </c>
      <c r="AP19" s="170">
        <v>129</v>
      </c>
      <c r="AQ19" s="171">
        <f t="shared" si="26"/>
        <v>101.6</v>
      </c>
      <c r="AR19" s="172">
        <f t="shared" si="18"/>
        <v>2</v>
      </c>
      <c r="AS19" s="173">
        <v>276</v>
      </c>
      <c r="AT19" s="163">
        <v>304</v>
      </c>
      <c r="AU19" s="164">
        <f t="shared" si="19"/>
        <v>110.1</v>
      </c>
      <c r="AV19" s="165">
        <f t="shared" si="20"/>
        <v>28</v>
      </c>
      <c r="AW19" s="163">
        <v>339</v>
      </c>
      <c r="AX19" s="163">
        <v>258</v>
      </c>
      <c r="AY19" s="164">
        <f t="shared" si="21"/>
        <v>76.10619469026548</v>
      </c>
      <c r="AZ19" s="165">
        <f t="shared" si="22"/>
        <v>-81</v>
      </c>
      <c r="BA19" s="163">
        <v>281</v>
      </c>
      <c r="BB19" s="163">
        <v>210</v>
      </c>
      <c r="BC19" s="164">
        <f t="shared" si="27"/>
        <v>74.73309608540926</v>
      </c>
      <c r="BD19" s="165">
        <f t="shared" si="23"/>
        <v>-71</v>
      </c>
      <c r="BE19" s="162">
        <v>1620.3084832904885</v>
      </c>
      <c r="BF19" s="163">
        <v>1631.2292358803986</v>
      </c>
      <c r="BG19" s="165">
        <f t="shared" si="24"/>
        <v>10.92075258991008</v>
      </c>
      <c r="BH19" s="162">
        <v>1735.6890459363958</v>
      </c>
      <c r="BI19" s="163">
        <v>2577.0731707317073</v>
      </c>
      <c r="BJ19" s="182">
        <f t="shared" si="28"/>
        <v>148.4755104472869</v>
      </c>
      <c r="BK19" s="163">
        <v>51</v>
      </c>
      <c r="BL19" s="163">
        <v>70</v>
      </c>
      <c r="BM19" s="163">
        <v>67</v>
      </c>
      <c r="BN19" s="164">
        <f t="shared" si="29"/>
        <v>95.71428571428572</v>
      </c>
      <c r="BO19" s="165">
        <f t="shared" si="30"/>
        <v>-3</v>
      </c>
      <c r="BP19" s="147">
        <v>2</v>
      </c>
      <c r="BQ19" s="163">
        <v>4112.94</v>
      </c>
      <c r="BR19" s="163">
        <v>4982.97</v>
      </c>
      <c r="BS19" s="166">
        <v>121.2</v>
      </c>
      <c r="BT19" s="147">
        <f t="shared" si="31"/>
        <v>870.0300000000007</v>
      </c>
    </row>
    <row r="20" spans="1:72" s="176" customFormat="1" ht="19.5" customHeight="1">
      <c r="A20" s="116" t="s">
        <v>68</v>
      </c>
      <c r="B20" s="163">
        <v>463</v>
      </c>
      <c r="C20" s="167">
        <v>515</v>
      </c>
      <c r="D20" s="148">
        <f t="shared" si="0"/>
        <v>111.23110151187905</v>
      </c>
      <c r="E20" s="147">
        <f t="shared" si="1"/>
        <v>52</v>
      </c>
      <c r="F20" s="163">
        <v>243</v>
      </c>
      <c r="G20" s="163">
        <v>220</v>
      </c>
      <c r="H20" s="148">
        <f t="shared" si="2"/>
        <v>90.53497942386831</v>
      </c>
      <c r="I20" s="147">
        <f t="shared" si="3"/>
        <v>-23</v>
      </c>
      <c r="J20" s="163">
        <v>289</v>
      </c>
      <c r="K20" s="163">
        <v>348</v>
      </c>
      <c r="L20" s="166">
        <f t="shared" si="4"/>
        <v>120.41522491349481</v>
      </c>
      <c r="M20" s="165">
        <f t="shared" si="5"/>
        <v>59</v>
      </c>
      <c r="N20" s="168">
        <v>190</v>
      </c>
      <c r="O20" s="163">
        <v>230</v>
      </c>
      <c r="P20" s="164">
        <f t="shared" si="6"/>
        <v>121.05263157894737</v>
      </c>
      <c r="Q20" s="169">
        <f t="shared" si="7"/>
        <v>40</v>
      </c>
      <c r="R20" s="164">
        <v>65.7</v>
      </c>
      <c r="S20" s="164">
        <v>66.1</v>
      </c>
      <c r="T20" s="149">
        <f t="shared" si="25"/>
        <v>0.3999999999999915</v>
      </c>
      <c r="U20" s="163">
        <v>37</v>
      </c>
      <c r="V20" s="168">
        <v>52</v>
      </c>
      <c r="W20" s="164">
        <f t="shared" si="8"/>
        <v>140.54054054054055</v>
      </c>
      <c r="X20" s="165">
        <f t="shared" si="9"/>
        <v>15</v>
      </c>
      <c r="Y20" s="163">
        <v>1158</v>
      </c>
      <c r="Z20" s="163">
        <v>1738</v>
      </c>
      <c r="AA20" s="166">
        <f t="shared" si="10"/>
        <v>150.08635578583764</v>
      </c>
      <c r="AB20" s="165">
        <f t="shared" si="11"/>
        <v>580</v>
      </c>
      <c r="AC20" s="163">
        <v>452</v>
      </c>
      <c r="AD20" s="163">
        <v>504</v>
      </c>
      <c r="AE20" s="166">
        <f t="shared" si="12"/>
        <v>111.50442477876106</v>
      </c>
      <c r="AF20" s="165">
        <f t="shared" si="13"/>
        <v>52</v>
      </c>
      <c r="AG20" s="163">
        <v>303</v>
      </c>
      <c r="AH20" s="167">
        <v>743</v>
      </c>
      <c r="AI20" s="166">
        <f t="shared" si="14"/>
        <v>245.2145214521452</v>
      </c>
      <c r="AJ20" s="165">
        <f t="shared" si="15"/>
        <v>440</v>
      </c>
      <c r="AK20" s="163">
        <v>139</v>
      </c>
      <c r="AL20" s="163">
        <v>99</v>
      </c>
      <c r="AM20" s="164">
        <f t="shared" si="16"/>
        <v>71.22302158273382</v>
      </c>
      <c r="AN20" s="165">
        <f t="shared" si="17"/>
        <v>-40</v>
      </c>
      <c r="AO20" s="170">
        <v>127</v>
      </c>
      <c r="AP20" s="170">
        <v>128</v>
      </c>
      <c r="AQ20" s="171">
        <f t="shared" si="26"/>
        <v>100.8</v>
      </c>
      <c r="AR20" s="172">
        <f t="shared" si="18"/>
        <v>1</v>
      </c>
      <c r="AS20" s="173">
        <v>341</v>
      </c>
      <c r="AT20" s="163">
        <v>378</v>
      </c>
      <c r="AU20" s="164">
        <f t="shared" si="19"/>
        <v>110.9</v>
      </c>
      <c r="AV20" s="165">
        <f t="shared" si="20"/>
        <v>37</v>
      </c>
      <c r="AW20" s="163">
        <v>291</v>
      </c>
      <c r="AX20" s="163">
        <v>314</v>
      </c>
      <c r="AY20" s="164">
        <f t="shared" si="21"/>
        <v>107.90378006872852</v>
      </c>
      <c r="AZ20" s="165">
        <f t="shared" si="22"/>
        <v>23</v>
      </c>
      <c r="BA20" s="163">
        <v>219</v>
      </c>
      <c r="BB20" s="163">
        <v>258</v>
      </c>
      <c r="BC20" s="164">
        <f t="shared" si="27"/>
        <v>117.8082191780822</v>
      </c>
      <c r="BD20" s="165">
        <f t="shared" si="23"/>
        <v>39</v>
      </c>
      <c r="BE20" s="162">
        <v>1800.9036144578313</v>
      </c>
      <c r="BF20" s="163">
        <v>2017.857142857143</v>
      </c>
      <c r="BG20" s="165">
        <f t="shared" si="24"/>
        <v>216.9535283993116</v>
      </c>
      <c r="BH20" s="162">
        <v>2185.0515463917527</v>
      </c>
      <c r="BI20" s="163">
        <v>2524.878048780488</v>
      </c>
      <c r="BJ20" s="182">
        <f t="shared" si="28"/>
        <v>115.55233344265501</v>
      </c>
      <c r="BK20" s="163">
        <v>14</v>
      </c>
      <c r="BL20" s="163">
        <v>79</v>
      </c>
      <c r="BM20" s="163">
        <v>63</v>
      </c>
      <c r="BN20" s="164">
        <f t="shared" si="29"/>
        <v>79.74683544303798</v>
      </c>
      <c r="BO20" s="165">
        <f t="shared" si="30"/>
        <v>-16</v>
      </c>
      <c r="BP20" s="147">
        <v>8</v>
      </c>
      <c r="BQ20" s="163">
        <v>3878.36</v>
      </c>
      <c r="BR20" s="163">
        <v>5404.78</v>
      </c>
      <c r="BS20" s="166">
        <v>139.4</v>
      </c>
      <c r="BT20" s="147">
        <f t="shared" si="31"/>
        <v>1526.4199999999996</v>
      </c>
    </row>
    <row r="21" spans="1:72" s="175" customFormat="1" ht="19.5" customHeight="1">
      <c r="A21" s="114" t="s">
        <v>84</v>
      </c>
      <c r="B21" s="163">
        <v>580</v>
      </c>
      <c r="C21" s="167">
        <v>420</v>
      </c>
      <c r="D21" s="148">
        <f t="shared" si="0"/>
        <v>72.41379310344827</v>
      </c>
      <c r="E21" s="147">
        <f t="shared" si="1"/>
        <v>-160</v>
      </c>
      <c r="F21" s="163">
        <v>287</v>
      </c>
      <c r="G21" s="163">
        <v>231</v>
      </c>
      <c r="H21" s="148">
        <f t="shared" si="2"/>
        <v>80.48780487804879</v>
      </c>
      <c r="I21" s="147">
        <f t="shared" si="3"/>
        <v>-56</v>
      </c>
      <c r="J21" s="163">
        <v>284</v>
      </c>
      <c r="K21" s="163">
        <v>261</v>
      </c>
      <c r="L21" s="166">
        <f t="shared" si="4"/>
        <v>91.90140845070422</v>
      </c>
      <c r="M21" s="165">
        <f t="shared" si="5"/>
        <v>-23</v>
      </c>
      <c r="N21" s="168">
        <v>170</v>
      </c>
      <c r="O21" s="163">
        <v>171</v>
      </c>
      <c r="P21" s="164">
        <f t="shared" si="6"/>
        <v>100.58823529411765</v>
      </c>
      <c r="Q21" s="169">
        <f t="shared" si="7"/>
        <v>1</v>
      </c>
      <c r="R21" s="164">
        <v>59.9</v>
      </c>
      <c r="S21" s="164">
        <v>65.5</v>
      </c>
      <c r="T21" s="149">
        <f t="shared" si="25"/>
        <v>5.600000000000001</v>
      </c>
      <c r="U21" s="163">
        <v>69</v>
      </c>
      <c r="V21" s="168">
        <v>69</v>
      </c>
      <c r="W21" s="164">
        <f t="shared" si="8"/>
        <v>100</v>
      </c>
      <c r="X21" s="165">
        <f t="shared" si="9"/>
        <v>0</v>
      </c>
      <c r="Y21" s="163">
        <v>1652</v>
      </c>
      <c r="Z21" s="163">
        <v>1778</v>
      </c>
      <c r="AA21" s="166">
        <f t="shared" si="10"/>
        <v>107.62711864406779</v>
      </c>
      <c r="AB21" s="165">
        <f t="shared" si="11"/>
        <v>126</v>
      </c>
      <c r="AC21" s="163">
        <v>576</v>
      </c>
      <c r="AD21" s="163">
        <v>420</v>
      </c>
      <c r="AE21" s="166">
        <f t="shared" si="12"/>
        <v>72.91666666666666</v>
      </c>
      <c r="AF21" s="165">
        <f t="shared" si="13"/>
        <v>-156</v>
      </c>
      <c r="AG21" s="163">
        <v>615</v>
      </c>
      <c r="AH21" s="167">
        <v>437</v>
      </c>
      <c r="AI21" s="166">
        <f t="shared" si="14"/>
        <v>71.0569105691057</v>
      </c>
      <c r="AJ21" s="165">
        <f t="shared" si="15"/>
        <v>-178</v>
      </c>
      <c r="AK21" s="163">
        <v>92</v>
      </c>
      <c r="AL21" s="163">
        <v>107</v>
      </c>
      <c r="AM21" s="164">
        <f t="shared" si="16"/>
        <v>116.30434782608697</v>
      </c>
      <c r="AN21" s="165">
        <f t="shared" si="17"/>
        <v>15</v>
      </c>
      <c r="AO21" s="170">
        <v>121</v>
      </c>
      <c r="AP21" s="170">
        <v>122</v>
      </c>
      <c r="AQ21" s="171">
        <f t="shared" si="26"/>
        <v>100.8</v>
      </c>
      <c r="AR21" s="172">
        <f t="shared" si="18"/>
        <v>1</v>
      </c>
      <c r="AS21" s="173">
        <v>305</v>
      </c>
      <c r="AT21" s="163">
        <v>316</v>
      </c>
      <c r="AU21" s="164">
        <f t="shared" si="19"/>
        <v>103.6</v>
      </c>
      <c r="AV21" s="165">
        <f t="shared" si="20"/>
        <v>11</v>
      </c>
      <c r="AW21" s="163">
        <v>355</v>
      </c>
      <c r="AX21" s="163">
        <v>273</v>
      </c>
      <c r="AY21" s="164">
        <f t="shared" si="21"/>
        <v>76.90140845070422</v>
      </c>
      <c r="AZ21" s="165">
        <f t="shared" si="22"/>
        <v>-82</v>
      </c>
      <c r="BA21" s="163">
        <v>290</v>
      </c>
      <c r="BB21" s="163">
        <v>234</v>
      </c>
      <c r="BC21" s="164">
        <f t="shared" si="27"/>
        <v>80.6896551724138</v>
      </c>
      <c r="BD21" s="165">
        <f t="shared" si="23"/>
        <v>-56</v>
      </c>
      <c r="BE21" s="162">
        <v>2245.343137254902</v>
      </c>
      <c r="BF21" s="163">
        <v>1545.6973293768547</v>
      </c>
      <c r="BG21" s="165">
        <f t="shared" si="24"/>
        <v>-699.6458078780474</v>
      </c>
      <c r="BH21" s="162">
        <v>2276.79180887372</v>
      </c>
      <c r="BI21" s="163">
        <v>2866.812227074236</v>
      </c>
      <c r="BJ21" s="182">
        <f t="shared" si="28"/>
        <v>125.91455292051434</v>
      </c>
      <c r="BK21" s="163">
        <v>27</v>
      </c>
      <c r="BL21" s="163">
        <v>28</v>
      </c>
      <c r="BM21" s="163">
        <v>54</v>
      </c>
      <c r="BN21" s="164">
        <f t="shared" si="29"/>
        <v>192.85714285714286</v>
      </c>
      <c r="BO21" s="165">
        <f t="shared" si="30"/>
        <v>26</v>
      </c>
      <c r="BP21" s="147">
        <v>16</v>
      </c>
      <c r="BQ21" s="163">
        <v>3800.5</v>
      </c>
      <c r="BR21" s="163">
        <v>5189.67</v>
      </c>
      <c r="BS21" s="166">
        <v>136.6</v>
      </c>
      <c r="BT21" s="147">
        <f t="shared" si="31"/>
        <v>1389.17</v>
      </c>
    </row>
    <row r="22" spans="1:72" s="175" customFormat="1" ht="19.5" customHeight="1">
      <c r="A22" s="114" t="s">
        <v>85</v>
      </c>
      <c r="B22" s="163">
        <v>728</v>
      </c>
      <c r="C22" s="167">
        <v>560</v>
      </c>
      <c r="D22" s="148">
        <f t="shared" si="0"/>
        <v>76.92307692307693</v>
      </c>
      <c r="E22" s="147">
        <f t="shared" si="1"/>
        <v>-168</v>
      </c>
      <c r="F22" s="163">
        <v>310</v>
      </c>
      <c r="G22" s="163">
        <v>242</v>
      </c>
      <c r="H22" s="148">
        <f t="shared" si="2"/>
        <v>78.06451612903226</v>
      </c>
      <c r="I22" s="147">
        <f t="shared" si="3"/>
        <v>-68</v>
      </c>
      <c r="J22" s="163">
        <v>219</v>
      </c>
      <c r="K22" s="163">
        <v>226</v>
      </c>
      <c r="L22" s="166">
        <f t="shared" si="4"/>
        <v>103.19634703196347</v>
      </c>
      <c r="M22" s="165">
        <f t="shared" si="5"/>
        <v>7</v>
      </c>
      <c r="N22" s="168">
        <v>109</v>
      </c>
      <c r="O22" s="163">
        <v>127</v>
      </c>
      <c r="P22" s="164">
        <f t="shared" si="6"/>
        <v>116.51376146788989</v>
      </c>
      <c r="Q22" s="169">
        <f t="shared" si="7"/>
        <v>18</v>
      </c>
      <c r="R22" s="164">
        <v>49.8</v>
      </c>
      <c r="S22" s="164">
        <v>56.2</v>
      </c>
      <c r="T22" s="149">
        <f t="shared" si="25"/>
        <v>6.400000000000006</v>
      </c>
      <c r="U22" s="163">
        <v>45</v>
      </c>
      <c r="V22" s="168">
        <v>30</v>
      </c>
      <c r="W22" s="164">
        <f t="shared" si="8"/>
        <v>66.66666666666666</v>
      </c>
      <c r="X22" s="165">
        <f t="shared" si="9"/>
        <v>-15</v>
      </c>
      <c r="Y22" s="163">
        <v>1357</v>
      </c>
      <c r="Z22" s="163">
        <v>1539</v>
      </c>
      <c r="AA22" s="166">
        <f t="shared" si="10"/>
        <v>113.41193809874723</v>
      </c>
      <c r="AB22" s="165">
        <f t="shared" si="11"/>
        <v>182</v>
      </c>
      <c r="AC22" s="163">
        <v>714</v>
      </c>
      <c r="AD22" s="163">
        <v>542</v>
      </c>
      <c r="AE22" s="166">
        <f t="shared" si="12"/>
        <v>75.91036414565826</v>
      </c>
      <c r="AF22" s="165">
        <f t="shared" si="13"/>
        <v>-172</v>
      </c>
      <c r="AG22" s="163">
        <v>314</v>
      </c>
      <c r="AH22" s="167">
        <v>351</v>
      </c>
      <c r="AI22" s="166">
        <f t="shared" si="14"/>
        <v>111.78343949044587</v>
      </c>
      <c r="AJ22" s="165">
        <f t="shared" si="15"/>
        <v>37</v>
      </c>
      <c r="AK22" s="163">
        <v>118</v>
      </c>
      <c r="AL22" s="163">
        <v>121</v>
      </c>
      <c r="AM22" s="164">
        <f t="shared" si="16"/>
        <v>102.54237288135593</v>
      </c>
      <c r="AN22" s="165">
        <f t="shared" si="17"/>
        <v>3</v>
      </c>
      <c r="AO22" s="170">
        <v>104</v>
      </c>
      <c r="AP22" s="170">
        <v>90</v>
      </c>
      <c r="AQ22" s="171">
        <f t="shared" si="26"/>
        <v>86.5</v>
      </c>
      <c r="AR22" s="172">
        <f t="shared" si="18"/>
        <v>-14</v>
      </c>
      <c r="AS22" s="173">
        <v>285</v>
      </c>
      <c r="AT22" s="163">
        <v>273</v>
      </c>
      <c r="AU22" s="164">
        <f t="shared" si="19"/>
        <v>95.8</v>
      </c>
      <c r="AV22" s="165">
        <f t="shared" si="20"/>
        <v>-12</v>
      </c>
      <c r="AW22" s="163">
        <v>439</v>
      </c>
      <c r="AX22" s="163">
        <v>353</v>
      </c>
      <c r="AY22" s="164">
        <f t="shared" si="21"/>
        <v>80.41002277904327</v>
      </c>
      <c r="AZ22" s="165">
        <f t="shared" si="22"/>
        <v>-86</v>
      </c>
      <c r="BA22" s="163">
        <v>371</v>
      </c>
      <c r="BB22" s="163">
        <v>296</v>
      </c>
      <c r="BC22" s="164">
        <f t="shared" si="27"/>
        <v>79.78436657681941</v>
      </c>
      <c r="BD22" s="165">
        <f t="shared" si="23"/>
        <v>-75</v>
      </c>
      <c r="BE22" s="162">
        <v>1630.8788598574822</v>
      </c>
      <c r="BF22" s="163">
        <v>1670.712401055409</v>
      </c>
      <c r="BG22" s="165">
        <f t="shared" si="24"/>
        <v>39.833541197926706</v>
      </c>
      <c r="BH22" s="162">
        <v>1831.7808219178082</v>
      </c>
      <c r="BI22" s="163">
        <v>2238.2165605095543</v>
      </c>
      <c r="BJ22" s="182">
        <f t="shared" si="28"/>
        <v>122.18801145467953</v>
      </c>
      <c r="BK22" s="163">
        <v>17</v>
      </c>
      <c r="BL22" s="163">
        <v>32</v>
      </c>
      <c r="BM22" s="163">
        <v>30</v>
      </c>
      <c r="BN22" s="164">
        <f t="shared" si="29"/>
        <v>93.75</v>
      </c>
      <c r="BO22" s="165">
        <f t="shared" si="30"/>
        <v>-2</v>
      </c>
      <c r="BP22" s="147">
        <v>10</v>
      </c>
      <c r="BQ22" s="163">
        <v>4035.88</v>
      </c>
      <c r="BR22" s="163">
        <v>5640.1</v>
      </c>
      <c r="BS22" s="166">
        <v>139.7</v>
      </c>
      <c r="BT22" s="147">
        <f t="shared" si="31"/>
        <v>1604.2200000000003</v>
      </c>
    </row>
    <row r="23" spans="1:72" s="175" customFormat="1" ht="19.5" customHeight="1">
      <c r="A23" s="114" t="s">
        <v>69</v>
      </c>
      <c r="B23" s="163">
        <v>450</v>
      </c>
      <c r="C23" s="167">
        <v>435</v>
      </c>
      <c r="D23" s="148">
        <f t="shared" si="0"/>
        <v>96.66666666666667</v>
      </c>
      <c r="E23" s="147">
        <f t="shared" si="1"/>
        <v>-15</v>
      </c>
      <c r="F23" s="163">
        <v>152</v>
      </c>
      <c r="G23" s="163">
        <v>202</v>
      </c>
      <c r="H23" s="148">
        <f t="shared" si="2"/>
        <v>132.89473684210526</v>
      </c>
      <c r="I23" s="147">
        <f t="shared" si="3"/>
        <v>50</v>
      </c>
      <c r="J23" s="163">
        <v>197</v>
      </c>
      <c r="K23" s="163">
        <v>220</v>
      </c>
      <c r="L23" s="166">
        <f t="shared" si="4"/>
        <v>111.6751269035533</v>
      </c>
      <c r="M23" s="165">
        <f t="shared" si="5"/>
        <v>23</v>
      </c>
      <c r="N23" s="168">
        <v>98</v>
      </c>
      <c r="O23" s="163">
        <v>114</v>
      </c>
      <c r="P23" s="164">
        <f t="shared" si="6"/>
        <v>116.3265306122449</v>
      </c>
      <c r="Q23" s="169">
        <f t="shared" si="7"/>
        <v>16</v>
      </c>
      <c r="R23" s="164">
        <v>49.7</v>
      </c>
      <c r="S23" s="164">
        <v>51.8</v>
      </c>
      <c r="T23" s="149">
        <f t="shared" si="25"/>
        <v>2.0999999999999943</v>
      </c>
      <c r="U23" s="163">
        <v>15</v>
      </c>
      <c r="V23" s="168">
        <v>31</v>
      </c>
      <c r="W23" s="164">
        <f t="shared" si="8"/>
        <v>206.66666666666669</v>
      </c>
      <c r="X23" s="165">
        <f t="shared" si="9"/>
        <v>16</v>
      </c>
      <c r="Y23" s="163">
        <v>870</v>
      </c>
      <c r="Z23" s="163">
        <v>1199</v>
      </c>
      <c r="AA23" s="166">
        <f t="shared" si="10"/>
        <v>137.81609195402297</v>
      </c>
      <c r="AB23" s="165">
        <f t="shared" si="11"/>
        <v>329</v>
      </c>
      <c r="AC23" s="163">
        <v>432</v>
      </c>
      <c r="AD23" s="163">
        <v>433</v>
      </c>
      <c r="AE23" s="166">
        <f t="shared" si="12"/>
        <v>100.2314814814815</v>
      </c>
      <c r="AF23" s="165">
        <f t="shared" si="13"/>
        <v>1</v>
      </c>
      <c r="AG23" s="163">
        <v>226</v>
      </c>
      <c r="AH23" s="167">
        <v>292</v>
      </c>
      <c r="AI23" s="166">
        <f t="shared" si="14"/>
        <v>129.20353982300884</v>
      </c>
      <c r="AJ23" s="165">
        <f t="shared" si="15"/>
        <v>66</v>
      </c>
      <c r="AK23" s="163">
        <v>59</v>
      </c>
      <c r="AL23" s="163">
        <v>62</v>
      </c>
      <c r="AM23" s="164">
        <f t="shared" si="16"/>
        <v>105.08474576271188</v>
      </c>
      <c r="AN23" s="165">
        <f t="shared" si="17"/>
        <v>3</v>
      </c>
      <c r="AO23" s="170">
        <v>74</v>
      </c>
      <c r="AP23" s="170">
        <v>82</v>
      </c>
      <c r="AQ23" s="171">
        <f t="shared" si="26"/>
        <v>110.8</v>
      </c>
      <c r="AR23" s="172">
        <f t="shared" si="18"/>
        <v>8</v>
      </c>
      <c r="AS23" s="173">
        <v>213</v>
      </c>
      <c r="AT23" s="163">
        <v>229</v>
      </c>
      <c r="AU23" s="164">
        <f t="shared" si="19"/>
        <v>107.5</v>
      </c>
      <c r="AV23" s="165">
        <f t="shared" si="20"/>
        <v>16</v>
      </c>
      <c r="AW23" s="163">
        <v>306</v>
      </c>
      <c r="AX23" s="163">
        <v>290</v>
      </c>
      <c r="AY23" s="164">
        <f t="shared" si="21"/>
        <v>94.77124183006535</v>
      </c>
      <c r="AZ23" s="165">
        <f t="shared" si="22"/>
        <v>-16</v>
      </c>
      <c r="BA23" s="163">
        <v>274</v>
      </c>
      <c r="BB23" s="163">
        <v>265</v>
      </c>
      <c r="BC23" s="164">
        <f t="shared" si="27"/>
        <v>96.71532846715328</v>
      </c>
      <c r="BD23" s="165">
        <f t="shared" si="23"/>
        <v>-9</v>
      </c>
      <c r="BE23" s="162">
        <v>1296.5317919075144</v>
      </c>
      <c r="BF23" s="163">
        <v>1700.354609929078</v>
      </c>
      <c r="BG23" s="165">
        <f t="shared" si="24"/>
        <v>403.82281802156353</v>
      </c>
      <c r="BH23" s="162">
        <v>1911.3475177304965</v>
      </c>
      <c r="BI23" s="163">
        <v>2245.736434108527</v>
      </c>
      <c r="BJ23" s="182">
        <f t="shared" si="28"/>
        <v>117.49493031885059</v>
      </c>
      <c r="BK23" s="163">
        <v>4</v>
      </c>
      <c r="BL23" s="163">
        <v>16</v>
      </c>
      <c r="BM23" s="163">
        <v>20</v>
      </c>
      <c r="BN23" s="164">
        <f t="shared" si="29"/>
        <v>125</v>
      </c>
      <c r="BO23" s="165">
        <f t="shared" si="30"/>
        <v>4</v>
      </c>
      <c r="BP23" s="147">
        <v>5</v>
      </c>
      <c r="BQ23" s="163">
        <v>3829.75</v>
      </c>
      <c r="BR23" s="163">
        <v>4907.45</v>
      </c>
      <c r="BS23" s="166">
        <v>128.1</v>
      </c>
      <c r="BT23" s="147">
        <f t="shared" si="31"/>
        <v>1077.6999999999998</v>
      </c>
    </row>
    <row r="24" spans="1:72" s="175" customFormat="1" ht="19.5" customHeight="1">
      <c r="A24" s="114" t="s">
        <v>86</v>
      </c>
      <c r="B24" s="163">
        <v>1238</v>
      </c>
      <c r="C24" s="167">
        <v>1043</v>
      </c>
      <c r="D24" s="148">
        <f t="shared" si="0"/>
        <v>84.24878836833602</v>
      </c>
      <c r="E24" s="147">
        <f t="shared" si="1"/>
        <v>-195</v>
      </c>
      <c r="F24" s="163">
        <v>646</v>
      </c>
      <c r="G24" s="163">
        <v>497</v>
      </c>
      <c r="H24" s="148">
        <f t="shared" si="2"/>
        <v>76.93498452012383</v>
      </c>
      <c r="I24" s="147">
        <f t="shared" si="3"/>
        <v>-149</v>
      </c>
      <c r="J24" s="163">
        <v>503</v>
      </c>
      <c r="K24" s="163">
        <v>544</v>
      </c>
      <c r="L24" s="166">
        <f t="shared" si="4"/>
        <v>108.15109343936382</v>
      </c>
      <c r="M24" s="165">
        <f t="shared" si="5"/>
        <v>41</v>
      </c>
      <c r="N24" s="168">
        <v>162</v>
      </c>
      <c r="O24" s="163">
        <v>269</v>
      </c>
      <c r="P24" s="164">
        <f t="shared" si="6"/>
        <v>166.0493827160494</v>
      </c>
      <c r="Q24" s="169">
        <f t="shared" si="7"/>
        <v>107</v>
      </c>
      <c r="R24" s="164">
        <v>32.2</v>
      </c>
      <c r="S24" s="164">
        <v>49.4</v>
      </c>
      <c r="T24" s="149">
        <f t="shared" si="25"/>
        <v>17.199999999999996</v>
      </c>
      <c r="U24" s="163">
        <v>123</v>
      </c>
      <c r="V24" s="168">
        <v>83</v>
      </c>
      <c r="W24" s="164">
        <f t="shared" si="8"/>
        <v>67.47967479674797</v>
      </c>
      <c r="X24" s="165">
        <f t="shared" si="9"/>
        <v>-40</v>
      </c>
      <c r="Y24" s="154">
        <v>2960</v>
      </c>
      <c r="Z24" s="154">
        <v>3666</v>
      </c>
      <c r="AA24" s="148">
        <f t="shared" si="10"/>
        <v>123.85135135135134</v>
      </c>
      <c r="AB24" s="147">
        <f t="shared" si="11"/>
        <v>706</v>
      </c>
      <c r="AC24" s="154">
        <v>1201</v>
      </c>
      <c r="AD24" s="154">
        <v>1001</v>
      </c>
      <c r="AE24" s="148">
        <f t="shared" si="12"/>
        <v>83.34721065778517</v>
      </c>
      <c r="AF24" s="147">
        <f t="shared" si="13"/>
        <v>-200</v>
      </c>
      <c r="AG24" s="154">
        <v>1295</v>
      </c>
      <c r="AH24" s="155">
        <v>1585</v>
      </c>
      <c r="AI24" s="166">
        <f t="shared" si="14"/>
        <v>122.39382239382239</v>
      </c>
      <c r="AJ24" s="165">
        <f t="shared" si="15"/>
        <v>290</v>
      </c>
      <c r="AK24" s="163">
        <v>171</v>
      </c>
      <c r="AL24" s="163">
        <v>253</v>
      </c>
      <c r="AM24" s="164">
        <f t="shared" si="16"/>
        <v>147.953216374269</v>
      </c>
      <c r="AN24" s="165">
        <f t="shared" si="17"/>
        <v>82</v>
      </c>
      <c r="AO24" s="170">
        <v>232</v>
      </c>
      <c r="AP24" s="170">
        <v>259</v>
      </c>
      <c r="AQ24" s="171">
        <f t="shared" si="26"/>
        <v>111.6</v>
      </c>
      <c r="AR24" s="172">
        <f t="shared" si="18"/>
        <v>27</v>
      </c>
      <c r="AS24" s="173">
        <v>767</v>
      </c>
      <c r="AT24" s="163">
        <v>895</v>
      </c>
      <c r="AU24" s="164">
        <f t="shared" si="19"/>
        <v>116.7</v>
      </c>
      <c r="AV24" s="165">
        <f t="shared" si="20"/>
        <v>128</v>
      </c>
      <c r="AW24" s="163">
        <v>597</v>
      </c>
      <c r="AX24" s="163">
        <v>546</v>
      </c>
      <c r="AY24" s="164">
        <f t="shared" si="21"/>
        <v>91.4572864321608</v>
      </c>
      <c r="AZ24" s="165">
        <f t="shared" si="22"/>
        <v>-51</v>
      </c>
      <c r="BA24" s="163">
        <v>474</v>
      </c>
      <c r="BB24" s="163">
        <v>436</v>
      </c>
      <c r="BC24" s="164">
        <f t="shared" si="27"/>
        <v>91.9831223628692</v>
      </c>
      <c r="BD24" s="165">
        <f t="shared" si="23"/>
        <v>-38</v>
      </c>
      <c r="BE24" s="162">
        <v>1673.1843575418995</v>
      </c>
      <c r="BF24" s="163">
        <v>1982.2314049586778</v>
      </c>
      <c r="BG24" s="165">
        <f t="shared" si="24"/>
        <v>309.04704741677824</v>
      </c>
      <c r="BH24" s="162">
        <v>2336.8663594470045</v>
      </c>
      <c r="BI24" s="163">
        <v>2665.121951219512</v>
      </c>
      <c r="BJ24" s="182">
        <f t="shared" si="28"/>
        <v>114.04682772917258</v>
      </c>
      <c r="BK24" s="163">
        <v>88</v>
      </c>
      <c r="BL24" s="163">
        <v>175</v>
      </c>
      <c r="BM24" s="163">
        <v>241</v>
      </c>
      <c r="BN24" s="164">
        <f t="shared" si="29"/>
        <v>137.71428571428572</v>
      </c>
      <c r="BO24" s="165">
        <f t="shared" si="30"/>
        <v>66</v>
      </c>
      <c r="BP24" s="147">
        <v>7</v>
      </c>
      <c r="BQ24" s="163">
        <v>4294.91</v>
      </c>
      <c r="BR24" s="163">
        <v>5970.08</v>
      </c>
      <c r="BS24" s="166">
        <v>139</v>
      </c>
      <c r="BT24" s="147">
        <f t="shared" si="31"/>
        <v>1675.17</v>
      </c>
    </row>
    <row r="25" spans="1:72" s="175" customFormat="1" ht="19.5" customHeight="1">
      <c r="A25" s="114" t="s">
        <v>57</v>
      </c>
      <c r="B25" s="163">
        <v>1905</v>
      </c>
      <c r="C25" s="167">
        <v>1742</v>
      </c>
      <c r="D25" s="148">
        <f t="shared" si="0"/>
        <v>91.44356955380577</v>
      </c>
      <c r="E25" s="147">
        <f t="shared" si="1"/>
        <v>-163</v>
      </c>
      <c r="F25" s="163">
        <v>820</v>
      </c>
      <c r="G25" s="163">
        <v>698</v>
      </c>
      <c r="H25" s="148">
        <f t="shared" si="2"/>
        <v>85.1219512195122</v>
      </c>
      <c r="I25" s="147">
        <f t="shared" si="3"/>
        <v>-122</v>
      </c>
      <c r="J25" s="163">
        <v>1368</v>
      </c>
      <c r="K25" s="163">
        <v>1467</v>
      </c>
      <c r="L25" s="166">
        <f t="shared" si="4"/>
        <v>107.23684210526316</v>
      </c>
      <c r="M25" s="165">
        <f t="shared" si="5"/>
        <v>99</v>
      </c>
      <c r="N25" s="168">
        <v>941</v>
      </c>
      <c r="O25" s="163">
        <v>1060</v>
      </c>
      <c r="P25" s="164">
        <f t="shared" si="6"/>
        <v>112.64612114771519</v>
      </c>
      <c r="Q25" s="169">
        <f t="shared" si="7"/>
        <v>119</v>
      </c>
      <c r="R25" s="164">
        <v>68.8</v>
      </c>
      <c r="S25" s="164">
        <v>72.3</v>
      </c>
      <c r="T25" s="149">
        <f t="shared" si="25"/>
        <v>3.5</v>
      </c>
      <c r="U25" s="163">
        <v>106</v>
      </c>
      <c r="V25" s="168">
        <v>158</v>
      </c>
      <c r="W25" s="164">
        <f t="shared" si="8"/>
        <v>149.0566037735849</v>
      </c>
      <c r="X25" s="165">
        <f t="shared" si="9"/>
        <v>52</v>
      </c>
      <c r="Y25" s="154">
        <v>6332</v>
      </c>
      <c r="Z25" s="154">
        <v>5956</v>
      </c>
      <c r="AA25" s="148">
        <f t="shared" si="10"/>
        <v>94.06190777005685</v>
      </c>
      <c r="AB25" s="147">
        <f t="shared" si="11"/>
        <v>-376</v>
      </c>
      <c r="AC25" s="154">
        <v>1766</v>
      </c>
      <c r="AD25" s="154">
        <v>1683</v>
      </c>
      <c r="AE25" s="148">
        <f t="shared" si="12"/>
        <v>95.30011325028312</v>
      </c>
      <c r="AF25" s="147">
        <f t="shared" si="13"/>
        <v>-83</v>
      </c>
      <c r="AG25" s="154">
        <v>1851</v>
      </c>
      <c r="AH25" s="155">
        <v>1829</v>
      </c>
      <c r="AI25" s="166">
        <f t="shared" si="14"/>
        <v>98.81145326850351</v>
      </c>
      <c r="AJ25" s="165">
        <f t="shared" si="15"/>
        <v>-22</v>
      </c>
      <c r="AK25" s="163">
        <v>508</v>
      </c>
      <c r="AL25" s="163">
        <v>552</v>
      </c>
      <c r="AM25" s="164">
        <f t="shared" si="16"/>
        <v>108.66141732283465</v>
      </c>
      <c r="AN25" s="165">
        <f t="shared" si="17"/>
        <v>44</v>
      </c>
      <c r="AO25" s="170">
        <v>639</v>
      </c>
      <c r="AP25" s="170">
        <v>660</v>
      </c>
      <c r="AQ25" s="171">
        <f t="shared" si="26"/>
        <v>103.3</v>
      </c>
      <c r="AR25" s="172">
        <f t="shared" si="18"/>
        <v>21</v>
      </c>
      <c r="AS25" s="173">
        <v>1897</v>
      </c>
      <c r="AT25" s="163">
        <v>2051</v>
      </c>
      <c r="AU25" s="164">
        <f t="shared" si="19"/>
        <v>108.1</v>
      </c>
      <c r="AV25" s="165">
        <f t="shared" si="20"/>
        <v>154</v>
      </c>
      <c r="AW25" s="163">
        <v>1072</v>
      </c>
      <c r="AX25" s="163">
        <v>1043</v>
      </c>
      <c r="AY25" s="164">
        <f t="shared" si="21"/>
        <v>97.29477611940298</v>
      </c>
      <c r="AZ25" s="165">
        <f t="shared" si="22"/>
        <v>-29</v>
      </c>
      <c r="BA25" s="163">
        <v>781</v>
      </c>
      <c r="BB25" s="163">
        <v>770</v>
      </c>
      <c r="BC25" s="164">
        <f t="shared" si="27"/>
        <v>98.59154929577466</v>
      </c>
      <c r="BD25" s="165">
        <f t="shared" si="23"/>
        <v>-11</v>
      </c>
      <c r="BE25" s="162">
        <v>1626.0089686098654</v>
      </c>
      <c r="BF25" s="163">
        <v>1892.0277296360484</v>
      </c>
      <c r="BG25" s="165">
        <f t="shared" si="24"/>
        <v>266.01876102618303</v>
      </c>
      <c r="BH25" s="162">
        <v>1917.3469387755101</v>
      </c>
      <c r="BI25" s="163">
        <v>2082.24043715847</v>
      </c>
      <c r="BJ25" s="182">
        <f t="shared" si="28"/>
        <v>108.60008666393297</v>
      </c>
      <c r="BK25" s="163">
        <v>150</v>
      </c>
      <c r="BL25" s="163">
        <v>331</v>
      </c>
      <c r="BM25" s="163">
        <v>348</v>
      </c>
      <c r="BN25" s="164">
        <f t="shared" si="29"/>
        <v>105.13595166163141</v>
      </c>
      <c r="BO25" s="165">
        <f t="shared" si="30"/>
        <v>17</v>
      </c>
      <c r="BP25" s="147">
        <v>8</v>
      </c>
      <c r="BQ25" s="163">
        <v>4579.79</v>
      </c>
      <c r="BR25" s="163">
        <v>6325.54</v>
      </c>
      <c r="BS25" s="166">
        <v>138.1</v>
      </c>
      <c r="BT25" s="147">
        <f t="shared" si="31"/>
        <v>1745.75</v>
      </c>
    </row>
    <row r="26" spans="1:72" s="175" customFormat="1" ht="19.5" customHeight="1">
      <c r="A26" s="114" t="s">
        <v>58</v>
      </c>
      <c r="B26" s="163">
        <v>3064</v>
      </c>
      <c r="C26" s="167">
        <v>3355</v>
      </c>
      <c r="D26" s="148">
        <f t="shared" si="0"/>
        <v>109.49738903394255</v>
      </c>
      <c r="E26" s="147">
        <f t="shared" si="1"/>
        <v>291</v>
      </c>
      <c r="F26" s="163">
        <v>1238</v>
      </c>
      <c r="G26" s="163">
        <v>1398</v>
      </c>
      <c r="H26" s="148">
        <f t="shared" si="2"/>
        <v>112.92407108239095</v>
      </c>
      <c r="I26" s="147">
        <f t="shared" si="3"/>
        <v>160</v>
      </c>
      <c r="J26" s="163">
        <v>1540</v>
      </c>
      <c r="K26" s="163">
        <v>1707</v>
      </c>
      <c r="L26" s="166">
        <f t="shared" si="4"/>
        <v>110.84415584415584</v>
      </c>
      <c r="M26" s="165">
        <f t="shared" si="5"/>
        <v>167</v>
      </c>
      <c r="N26" s="168">
        <v>917</v>
      </c>
      <c r="O26" s="163">
        <v>1040</v>
      </c>
      <c r="P26" s="164">
        <f t="shared" si="6"/>
        <v>113.41330425299891</v>
      </c>
      <c r="Q26" s="169">
        <f t="shared" si="7"/>
        <v>123</v>
      </c>
      <c r="R26" s="164">
        <v>59.5</v>
      </c>
      <c r="S26" s="164">
        <v>60.9</v>
      </c>
      <c r="T26" s="149">
        <f t="shared" si="25"/>
        <v>1.3999999999999986</v>
      </c>
      <c r="U26" s="163">
        <v>180</v>
      </c>
      <c r="V26" s="168">
        <v>260</v>
      </c>
      <c r="W26" s="164">
        <f t="shared" si="8"/>
        <v>144.44444444444443</v>
      </c>
      <c r="X26" s="165">
        <f t="shared" si="9"/>
        <v>80</v>
      </c>
      <c r="Y26" s="154">
        <v>8283</v>
      </c>
      <c r="Z26" s="154">
        <v>8996</v>
      </c>
      <c r="AA26" s="148">
        <f t="shared" si="10"/>
        <v>108.60799227333091</v>
      </c>
      <c r="AB26" s="147">
        <f t="shared" si="11"/>
        <v>713</v>
      </c>
      <c r="AC26" s="154">
        <v>2964</v>
      </c>
      <c r="AD26" s="154">
        <v>3239</v>
      </c>
      <c r="AE26" s="148">
        <f t="shared" si="12"/>
        <v>109.27800269905532</v>
      </c>
      <c r="AF26" s="147">
        <f t="shared" si="13"/>
        <v>275</v>
      </c>
      <c r="AG26" s="154">
        <v>2166</v>
      </c>
      <c r="AH26" s="155">
        <v>2832</v>
      </c>
      <c r="AI26" s="166">
        <f t="shared" si="14"/>
        <v>130.74792243767314</v>
      </c>
      <c r="AJ26" s="165">
        <f t="shared" si="15"/>
        <v>666</v>
      </c>
      <c r="AK26" s="163">
        <v>189</v>
      </c>
      <c r="AL26" s="163">
        <v>213</v>
      </c>
      <c r="AM26" s="164">
        <f t="shared" si="16"/>
        <v>112.6984126984127</v>
      </c>
      <c r="AN26" s="165">
        <f t="shared" si="17"/>
        <v>24</v>
      </c>
      <c r="AO26" s="170">
        <v>1139</v>
      </c>
      <c r="AP26" s="170">
        <v>1174</v>
      </c>
      <c r="AQ26" s="171">
        <f t="shared" si="26"/>
        <v>103.1</v>
      </c>
      <c r="AR26" s="172">
        <f t="shared" si="18"/>
        <v>35</v>
      </c>
      <c r="AS26" s="173">
        <v>5868</v>
      </c>
      <c r="AT26" s="163">
        <v>5987</v>
      </c>
      <c r="AU26" s="164">
        <f t="shared" si="19"/>
        <v>102</v>
      </c>
      <c r="AV26" s="165">
        <f t="shared" si="20"/>
        <v>119</v>
      </c>
      <c r="AW26" s="163">
        <v>1832</v>
      </c>
      <c r="AX26" s="163">
        <v>2064</v>
      </c>
      <c r="AY26" s="164">
        <f t="shared" si="21"/>
        <v>112.66375545851528</v>
      </c>
      <c r="AZ26" s="165">
        <f t="shared" si="22"/>
        <v>232</v>
      </c>
      <c r="BA26" s="163">
        <v>1331</v>
      </c>
      <c r="BB26" s="163">
        <v>1584</v>
      </c>
      <c r="BC26" s="164">
        <f t="shared" si="27"/>
        <v>119.00826446280992</v>
      </c>
      <c r="BD26" s="165">
        <f t="shared" si="23"/>
        <v>253</v>
      </c>
      <c r="BE26" s="162">
        <v>2016.1702127659576</v>
      </c>
      <c r="BF26" s="163">
        <v>2458.5954645208485</v>
      </c>
      <c r="BG26" s="165">
        <f t="shared" si="24"/>
        <v>442.42525175489095</v>
      </c>
      <c r="BH26" s="162">
        <v>2568.1060606060605</v>
      </c>
      <c r="BI26" s="163">
        <v>3201.3409961685825</v>
      </c>
      <c r="BJ26" s="182">
        <f t="shared" si="28"/>
        <v>124.65766290871498</v>
      </c>
      <c r="BK26" s="163">
        <v>909</v>
      </c>
      <c r="BL26" s="163">
        <v>1911</v>
      </c>
      <c r="BM26" s="163">
        <v>1574</v>
      </c>
      <c r="BN26" s="164">
        <f t="shared" si="29"/>
        <v>82.36525379382522</v>
      </c>
      <c r="BO26" s="165">
        <f t="shared" si="30"/>
        <v>-337</v>
      </c>
      <c r="BP26" s="147">
        <v>665</v>
      </c>
      <c r="BQ26" s="163">
        <v>4563.61</v>
      </c>
      <c r="BR26" s="163">
        <v>5501.95</v>
      </c>
      <c r="BS26" s="166">
        <v>120.6</v>
      </c>
      <c r="BT26" s="147">
        <f t="shared" si="31"/>
        <v>938.3400000000001</v>
      </c>
    </row>
    <row r="27" spans="1:72" s="175" customFormat="1" ht="19.5" customHeight="1">
      <c r="A27" s="114" t="s">
        <v>70</v>
      </c>
      <c r="B27" s="163">
        <v>1029</v>
      </c>
      <c r="C27" s="167">
        <v>944</v>
      </c>
      <c r="D27" s="148">
        <f t="shared" si="0"/>
        <v>91.73955296404276</v>
      </c>
      <c r="E27" s="147">
        <f t="shared" si="1"/>
        <v>-85</v>
      </c>
      <c r="F27" s="163">
        <v>387</v>
      </c>
      <c r="G27" s="163">
        <v>405</v>
      </c>
      <c r="H27" s="148">
        <f t="shared" si="2"/>
        <v>104.65116279069768</v>
      </c>
      <c r="I27" s="147">
        <f t="shared" si="3"/>
        <v>18</v>
      </c>
      <c r="J27" s="163">
        <v>641</v>
      </c>
      <c r="K27" s="163">
        <v>653</v>
      </c>
      <c r="L27" s="166">
        <f t="shared" si="4"/>
        <v>101.87207488299532</v>
      </c>
      <c r="M27" s="165">
        <f t="shared" si="5"/>
        <v>12</v>
      </c>
      <c r="N27" s="168">
        <v>434</v>
      </c>
      <c r="O27" s="163">
        <v>449</v>
      </c>
      <c r="P27" s="164">
        <f t="shared" si="6"/>
        <v>103.45622119815667</v>
      </c>
      <c r="Q27" s="169">
        <f t="shared" si="7"/>
        <v>15</v>
      </c>
      <c r="R27" s="164">
        <v>67.7</v>
      </c>
      <c r="S27" s="164">
        <v>68.8</v>
      </c>
      <c r="T27" s="149">
        <f t="shared" si="25"/>
        <v>1.0999999999999943</v>
      </c>
      <c r="U27" s="163">
        <v>105</v>
      </c>
      <c r="V27" s="168">
        <v>90</v>
      </c>
      <c r="W27" s="164">
        <f t="shared" si="8"/>
        <v>85.71428571428571</v>
      </c>
      <c r="X27" s="165">
        <f t="shared" si="9"/>
        <v>-15</v>
      </c>
      <c r="Y27" s="163">
        <v>2500</v>
      </c>
      <c r="Z27" s="163">
        <v>2671</v>
      </c>
      <c r="AA27" s="166">
        <f t="shared" si="10"/>
        <v>106.84</v>
      </c>
      <c r="AB27" s="165">
        <f t="shared" si="11"/>
        <v>171</v>
      </c>
      <c r="AC27" s="163">
        <v>1010</v>
      </c>
      <c r="AD27" s="163">
        <v>923</v>
      </c>
      <c r="AE27" s="166">
        <f t="shared" si="12"/>
        <v>91.38613861386139</v>
      </c>
      <c r="AF27" s="165">
        <f t="shared" si="13"/>
        <v>-87</v>
      </c>
      <c r="AG27" s="163">
        <v>769</v>
      </c>
      <c r="AH27" s="167">
        <v>912</v>
      </c>
      <c r="AI27" s="166">
        <f t="shared" si="14"/>
        <v>118.59557867360209</v>
      </c>
      <c r="AJ27" s="165">
        <f t="shared" si="15"/>
        <v>143</v>
      </c>
      <c r="AK27" s="163">
        <v>135</v>
      </c>
      <c r="AL27" s="163">
        <v>162</v>
      </c>
      <c r="AM27" s="164">
        <f t="shared" si="16"/>
        <v>120</v>
      </c>
      <c r="AN27" s="165">
        <f t="shared" si="17"/>
        <v>27</v>
      </c>
      <c r="AO27" s="170">
        <v>260</v>
      </c>
      <c r="AP27" s="170">
        <v>263</v>
      </c>
      <c r="AQ27" s="171">
        <f t="shared" si="26"/>
        <v>101.2</v>
      </c>
      <c r="AR27" s="172">
        <f t="shared" si="18"/>
        <v>3</v>
      </c>
      <c r="AS27" s="173">
        <v>1064</v>
      </c>
      <c r="AT27" s="163">
        <v>1169</v>
      </c>
      <c r="AU27" s="164">
        <f t="shared" si="19"/>
        <v>109.9</v>
      </c>
      <c r="AV27" s="165">
        <f t="shared" si="20"/>
        <v>105</v>
      </c>
      <c r="AW27" s="163">
        <v>561</v>
      </c>
      <c r="AX27" s="163">
        <v>549</v>
      </c>
      <c r="AY27" s="164">
        <f t="shared" si="21"/>
        <v>97.86096256684492</v>
      </c>
      <c r="AZ27" s="165">
        <f t="shared" si="22"/>
        <v>-12</v>
      </c>
      <c r="BA27" s="163">
        <v>415</v>
      </c>
      <c r="BB27" s="163">
        <v>419</v>
      </c>
      <c r="BC27" s="164">
        <f t="shared" si="27"/>
        <v>100.96385542168676</v>
      </c>
      <c r="BD27" s="165">
        <f t="shared" si="23"/>
        <v>4</v>
      </c>
      <c r="BE27" s="162">
        <v>1711.6666666666667</v>
      </c>
      <c r="BF27" s="163">
        <v>1832.8482328482328</v>
      </c>
      <c r="BG27" s="165">
        <f t="shared" si="24"/>
        <v>121.18156618156604</v>
      </c>
      <c r="BH27" s="162">
        <v>1942.0581655480985</v>
      </c>
      <c r="BI27" s="163">
        <v>2372.4056603773583</v>
      </c>
      <c r="BJ27" s="182">
        <f t="shared" si="28"/>
        <v>122.15935147894012</v>
      </c>
      <c r="BK27" s="163">
        <v>174</v>
      </c>
      <c r="BL27" s="163">
        <v>215</v>
      </c>
      <c r="BM27" s="163">
        <v>305</v>
      </c>
      <c r="BN27" s="164">
        <f t="shared" si="29"/>
        <v>141.86046511627907</v>
      </c>
      <c r="BO27" s="165">
        <f t="shared" si="30"/>
        <v>90</v>
      </c>
      <c r="BP27" s="147">
        <v>3</v>
      </c>
      <c r="BQ27" s="163">
        <v>5058.07</v>
      </c>
      <c r="BR27" s="163">
        <v>6566.99</v>
      </c>
      <c r="BS27" s="166">
        <v>129.8</v>
      </c>
      <c r="BT27" s="147">
        <f t="shared" si="31"/>
        <v>1508.92</v>
      </c>
    </row>
    <row r="28" spans="69:71" ht="12.75">
      <c r="BQ28" s="135"/>
      <c r="BR28" s="135"/>
      <c r="BS28" s="135"/>
    </row>
  </sheetData>
  <sheetProtection/>
  <mergeCells count="79">
    <mergeCell ref="F4:I5"/>
    <mergeCell ref="F3:I3"/>
    <mergeCell ref="R3:T5"/>
    <mergeCell ref="T6:T7"/>
    <mergeCell ref="R6:R7"/>
    <mergeCell ref="S6:S7"/>
    <mergeCell ref="BP6:BP7"/>
    <mergeCell ref="BQ6:BQ7"/>
    <mergeCell ref="BR6:BR7"/>
    <mergeCell ref="AX6:AX7"/>
    <mergeCell ref="BH3:BJ5"/>
    <mergeCell ref="BH6:BH7"/>
    <mergeCell ref="BI6:BI7"/>
    <mergeCell ref="BQ3:BT5"/>
    <mergeCell ref="BS6:BT6"/>
    <mergeCell ref="BK3:BP4"/>
    <mergeCell ref="BK5:BO5"/>
    <mergeCell ref="B1:X1"/>
    <mergeCell ref="AS6:AT6"/>
    <mergeCell ref="J6:J7"/>
    <mergeCell ref="AC4:AF5"/>
    <mergeCell ref="P6:Q6"/>
    <mergeCell ref="BE3:BG5"/>
    <mergeCell ref="BE6:BE7"/>
    <mergeCell ref="BF6:BF7"/>
    <mergeCell ref="BG6:BG7"/>
    <mergeCell ref="BB6:BB7"/>
    <mergeCell ref="C6:C7"/>
    <mergeCell ref="F6:F7"/>
    <mergeCell ref="H6:I6"/>
    <mergeCell ref="G6:G7"/>
    <mergeCell ref="O6:O7"/>
    <mergeCell ref="U6:U7"/>
    <mergeCell ref="N6:N7"/>
    <mergeCell ref="K6:K7"/>
    <mergeCell ref="L6:M6"/>
    <mergeCell ref="AW3:AZ5"/>
    <mergeCell ref="AK3:AN5"/>
    <mergeCell ref="AC3:AJ3"/>
    <mergeCell ref="AG4:AJ5"/>
    <mergeCell ref="AS3:AV5"/>
    <mergeCell ref="BA6:BA7"/>
    <mergeCell ref="A3:A7"/>
    <mergeCell ref="B3:E5"/>
    <mergeCell ref="J3:M5"/>
    <mergeCell ref="N3:Q5"/>
    <mergeCell ref="AK6:AK7"/>
    <mergeCell ref="BA3:BD5"/>
    <mergeCell ref="AO3:AR5"/>
    <mergeCell ref="D6:E6"/>
    <mergeCell ref="U3:X5"/>
    <mergeCell ref="B6:B7"/>
    <mergeCell ref="Y3:AB5"/>
    <mergeCell ref="AA6:AB6"/>
    <mergeCell ref="V6:V7"/>
    <mergeCell ref="W6:X6"/>
    <mergeCell ref="AL6:AL7"/>
    <mergeCell ref="AP6:AP7"/>
    <mergeCell ref="AC6:AC7"/>
    <mergeCell ref="BN6:BO6"/>
    <mergeCell ref="B2:Y2"/>
    <mergeCell ref="AD6:AD7"/>
    <mergeCell ref="AE6:AF6"/>
    <mergeCell ref="AG6:AG7"/>
    <mergeCell ref="AH6:AH7"/>
    <mergeCell ref="BK6:BK7"/>
    <mergeCell ref="Y6:Y7"/>
    <mergeCell ref="AM6:AN6"/>
    <mergeCell ref="AO6:AO7"/>
    <mergeCell ref="BM6:BM7"/>
    <mergeCell ref="AU6:AV6"/>
    <mergeCell ref="AW6:AW7"/>
    <mergeCell ref="Z6:Z7"/>
    <mergeCell ref="AI6:AJ6"/>
    <mergeCell ref="BL6:BL7"/>
    <mergeCell ref="AY6:AZ6"/>
    <mergeCell ref="AQ6:AR6"/>
    <mergeCell ref="BJ6:BJ7"/>
    <mergeCell ref="BC6:BD6"/>
  </mergeCells>
  <printOptions verticalCentered="1"/>
  <pageMargins left="0" right="0" top="0.15748031496062992" bottom="0" header="0.15748031496062992" footer="0"/>
  <pageSetup fitToHeight="2" horizontalDpi="600" verticalDpi="600" orientation="landscape" paperSize="9" scale="35" r:id="rId1"/>
  <colBreaks count="1" manualBreakCount="1">
    <brk id="24" max="26" man="1"/>
  </colBreaks>
  <ignoredErrors>
    <ignoredError sqref="BO9:BO27 BN9:BN27 BT9:BT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user</cp:lastModifiedBy>
  <cp:lastPrinted>2019-05-08T08:30:49Z</cp:lastPrinted>
  <dcterms:created xsi:type="dcterms:W3CDTF">2017-11-17T08:56:41Z</dcterms:created>
  <dcterms:modified xsi:type="dcterms:W3CDTF">2019-05-14T11:58:11Z</dcterms:modified>
  <cp:category/>
  <cp:version/>
  <cp:contentType/>
  <cp:contentStatus/>
</cp:coreProperties>
</file>