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ї документи\ПОРТАЛ\2. Статистична інформація\"/>
    </mc:Choice>
  </mc:AlternateContent>
  <bookViews>
    <workbookView xWindow="0" yWindow="0" windowWidth="24000" windowHeight="9600" tabRatio="832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'10'!$A$1:$AG$12</definedName>
    <definedName name="_xlnm.Print_Area" localSheetId="10">'11'!$A$1:$F$23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'9'!$A$1:$E$22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3" l="1"/>
  <c r="D14" i="40" l="1"/>
  <c r="U12" i="47" l="1"/>
  <c r="U13" i="47"/>
  <c r="M10" i="31"/>
  <c r="P10" i="29"/>
  <c r="U9" i="39"/>
  <c r="U11" i="39"/>
  <c r="P11" i="39"/>
  <c r="P11" i="46" l="1"/>
  <c r="P12" i="46"/>
  <c r="P10" i="31"/>
  <c r="AA8" i="30" l="1"/>
  <c r="P12" i="31" l="1"/>
  <c r="R7" i="30" l="1"/>
  <c r="C13" i="40" s="1"/>
  <c r="Q7" i="30"/>
  <c r="B13" i="40" s="1"/>
  <c r="E13" i="40" l="1"/>
  <c r="I9" i="47"/>
  <c r="P13" i="31" l="1"/>
  <c r="D9" i="46" l="1"/>
  <c r="G9" i="46"/>
  <c r="J9" i="46"/>
  <c r="M9" i="46"/>
  <c r="X9" i="46"/>
  <c r="AA9" i="46"/>
  <c r="AD9" i="46"/>
  <c r="D10" i="46"/>
  <c r="G10" i="46"/>
  <c r="J10" i="46"/>
  <c r="M10" i="46"/>
  <c r="U10" i="46"/>
  <c r="X10" i="46"/>
  <c r="AA10" i="46"/>
  <c r="AD10" i="46"/>
  <c r="D11" i="46"/>
  <c r="G11" i="46"/>
  <c r="J11" i="46"/>
  <c r="M11" i="46"/>
  <c r="X11" i="46"/>
  <c r="AA11" i="46"/>
  <c r="AD11" i="46"/>
  <c r="D12" i="46"/>
  <c r="G12" i="46"/>
  <c r="J12" i="46"/>
  <c r="M12" i="46"/>
  <c r="X12" i="46"/>
  <c r="AA12" i="46"/>
  <c r="AD12" i="46"/>
  <c r="P10" i="47" l="1"/>
  <c r="M11" i="31"/>
  <c r="M12" i="31"/>
  <c r="M13" i="31"/>
  <c r="X11" i="31"/>
  <c r="X12" i="31"/>
  <c r="X13" i="31"/>
  <c r="G11" i="31"/>
  <c r="G12" i="31"/>
  <c r="G13" i="31"/>
  <c r="D11" i="31"/>
  <c r="J10" i="47" l="1"/>
  <c r="J11" i="47"/>
  <c r="J12" i="47"/>
  <c r="J13" i="47"/>
  <c r="R9" i="47"/>
  <c r="G14" i="45" s="1"/>
  <c r="Q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E13" i="48" s="1"/>
  <c r="D8" i="50"/>
  <c r="E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L14" i="45" l="1"/>
  <c r="D11" i="45"/>
  <c r="F14" i="45"/>
  <c r="J7" i="30"/>
  <c r="D10" i="40" s="1"/>
  <c r="E11" i="45"/>
  <c r="E14" i="45"/>
  <c r="J9" i="47"/>
  <c r="G11" i="45"/>
  <c r="J8" i="46"/>
  <c r="B13" i="48"/>
  <c r="D13" i="48" s="1"/>
  <c r="B10" i="48"/>
  <c r="D10" i="48" s="1"/>
  <c r="C10" i="40"/>
  <c r="E10" i="40" s="1"/>
  <c r="K14" i="45" l="1"/>
  <c r="F10" i="48"/>
  <c r="F13" i="48"/>
  <c r="I14" i="45"/>
  <c r="I11" i="45"/>
  <c r="H11" i="45"/>
  <c r="R9" i="31"/>
  <c r="C12" i="43" s="1"/>
  <c r="Q9" i="31"/>
  <c r="B12" i="43" s="1"/>
  <c r="J10" i="31"/>
  <c r="I9" i="31"/>
  <c r="C9" i="43" s="1"/>
  <c r="H9" i="31"/>
  <c r="B9" i="43" s="1"/>
  <c r="E12" i="43" l="1"/>
  <c r="D9" i="43"/>
  <c r="E9" i="43"/>
  <c r="R6" i="34"/>
  <c r="C12" i="24" s="1"/>
  <c r="Q6" i="34"/>
  <c r="B12" i="24" s="1"/>
  <c r="I6" i="34"/>
  <c r="C9" i="24" s="1"/>
  <c r="H6" i="34"/>
  <c r="B9" i="24" l="1"/>
  <c r="E9" i="24" s="1"/>
  <c r="D9" i="24"/>
  <c r="E12" i="24"/>
  <c r="R7" i="29" l="1"/>
  <c r="C11" i="42" s="1"/>
  <c r="Q7" i="29"/>
  <c r="B11" i="42" s="1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D8" i="30" l="1"/>
  <c r="D9" i="30"/>
  <c r="D10" i="30"/>
  <c r="D11" i="30"/>
  <c r="AA13" i="31"/>
  <c r="AA12" i="31"/>
  <c r="AA11" i="31"/>
  <c r="AA10" i="31"/>
  <c r="X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11" i="47" l="1"/>
  <c r="D10" i="43"/>
  <c r="U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U9" i="47" l="1"/>
  <c r="AG10" i="47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P11" i="47"/>
  <c r="P12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F7" i="30"/>
  <c r="AE7" i="30"/>
  <c r="AC7" i="30"/>
  <c r="AB7" i="30"/>
  <c r="Z7" i="30"/>
  <c r="Y7" i="30"/>
  <c r="W7" i="30"/>
  <c r="V7" i="30"/>
  <c r="T7" i="30"/>
  <c r="S7" i="30"/>
  <c r="O7" i="30"/>
  <c r="N7" i="30"/>
  <c r="L7" i="30"/>
  <c r="K7" i="30"/>
  <c r="F7" i="30"/>
  <c r="E7" i="30"/>
  <c r="C7" i="30"/>
  <c r="AG11" i="30"/>
  <c r="AG9" i="30"/>
  <c r="AG8" i="30"/>
  <c r="AG10" i="30"/>
  <c r="P8" i="30" l="1"/>
  <c r="P9" i="30"/>
  <c r="P10" i="30"/>
  <c r="P11" i="30"/>
  <c r="AD11" i="30"/>
  <c r="AA11" i="30"/>
  <c r="X11" i="30"/>
  <c r="M11" i="30"/>
  <c r="G11" i="30"/>
  <c r="AD10" i="30"/>
  <c r="AA10" i="30"/>
  <c r="X10" i="30"/>
  <c r="M10" i="30"/>
  <c r="G10" i="30"/>
  <c r="AD9" i="30"/>
  <c r="AA9" i="30"/>
  <c r="X9" i="30"/>
  <c r="M9" i="30"/>
  <c r="G9" i="30"/>
  <c r="AD8" i="30"/>
  <c r="X8" i="30"/>
  <c r="M8" i="30"/>
  <c r="G8" i="30"/>
  <c r="K9" i="31"/>
  <c r="S9" i="31"/>
  <c r="AE9" i="31"/>
  <c r="B9" i="31"/>
  <c r="AF6" i="34"/>
  <c r="AE6" i="34"/>
  <c r="AC6" i="34"/>
  <c r="AB6" i="34"/>
  <c r="Z6" i="34"/>
  <c r="Y6" i="34"/>
  <c r="W6" i="34"/>
  <c r="V6" i="34"/>
  <c r="T6" i="34"/>
  <c r="S6" i="34"/>
  <c r="O6" i="34"/>
  <c r="N6" i="34"/>
  <c r="L6" i="34"/>
  <c r="K6" i="34"/>
  <c r="F6" i="34"/>
  <c r="E6" i="34"/>
  <c r="C6" i="34"/>
  <c r="B6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9" i="29"/>
  <c r="AG10" i="29"/>
  <c r="AG11" i="29"/>
  <c r="AD9" i="29"/>
  <c r="AD10" i="29"/>
  <c r="AD11" i="29"/>
  <c r="AA9" i="29"/>
  <c r="AA10" i="29"/>
  <c r="AA11" i="29"/>
  <c r="X8" i="29"/>
  <c r="X9" i="29"/>
  <c r="X10" i="29"/>
  <c r="X11" i="29"/>
  <c r="M9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D14" i="24" l="1"/>
  <c r="D13" i="24"/>
  <c r="D11" i="24"/>
  <c r="D10" i="24"/>
  <c r="D8" i="24"/>
  <c r="D7" i="24"/>
  <c r="D21" i="24"/>
  <c r="D19" i="24"/>
  <c r="D20" i="24"/>
  <c r="O9" i="31"/>
  <c r="C9" i="31"/>
  <c r="D9" i="31" s="1"/>
  <c r="AB9" i="31"/>
  <c r="N9" i="31"/>
  <c r="E9" i="31"/>
  <c r="AF9" i="31"/>
  <c r="AG9" i="31" s="1"/>
  <c r="Z9" i="31"/>
  <c r="T9" i="31"/>
  <c r="L9" i="31"/>
  <c r="M9" i="31" s="1"/>
  <c r="W9" i="31"/>
  <c r="Y9" i="31"/>
  <c r="F9" i="31"/>
  <c r="V9" i="31"/>
  <c r="AC9" i="31"/>
  <c r="O7" i="39"/>
  <c r="P7" i="39" s="1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D21" i="45"/>
  <c r="E21" i="45"/>
  <c r="AA8" i="46"/>
  <c r="K9" i="45" l="1"/>
  <c r="B20" i="40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E23" i="48"/>
  <c r="C23" i="48"/>
  <c r="I23" i="45" l="1"/>
  <c r="K23" i="45"/>
  <c r="AG8" i="46"/>
  <c r="C23" i="45"/>
  <c r="H23" i="45"/>
  <c r="AG9" i="47"/>
  <c r="B23" i="48"/>
  <c r="D23" i="48" s="1"/>
  <c r="C22" i="40"/>
  <c r="B22" i="40"/>
  <c r="B21" i="43"/>
  <c r="C21" i="24"/>
  <c r="C20" i="42"/>
  <c r="B20" i="42"/>
  <c r="F23" i="48" l="1"/>
  <c r="C21" i="43"/>
  <c r="E21" i="43" s="1"/>
  <c r="D21" i="43"/>
  <c r="E23" i="45"/>
  <c r="L23" i="45"/>
  <c r="D23" i="45"/>
  <c r="AG7" i="30"/>
  <c r="D22" i="40"/>
  <c r="E22" i="40"/>
  <c r="B21" i="24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1" i="48" l="1"/>
  <c r="E22" i="48" l="1"/>
  <c r="E21" i="48"/>
  <c r="E15" i="48"/>
  <c r="E14" i="48"/>
  <c r="E12" i="48"/>
  <c r="E11" i="48"/>
  <c r="E9" i="48"/>
  <c r="E8" i="48"/>
  <c r="C22" i="48"/>
  <c r="C14" i="48"/>
  <c r="C12" i="48"/>
  <c r="C11" i="48"/>
  <c r="C9" i="48"/>
  <c r="C8" i="48"/>
  <c r="B12" i="48" l="1"/>
  <c r="D12" i="48" s="1"/>
  <c r="B8" i="48"/>
  <c r="D8" i="48" s="1"/>
  <c r="B9" i="48"/>
  <c r="D9" i="48" s="1"/>
  <c r="B14" i="48"/>
  <c r="D14" i="48" s="1"/>
  <c r="B22" i="48"/>
  <c r="D22" i="48" s="1"/>
  <c r="B11" i="48"/>
  <c r="D11" i="48" s="1"/>
  <c r="B15" i="48"/>
  <c r="D15" i="48" s="1"/>
  <c r="B21" i="48"/>
  <c r="D21" i="48" s="1"/>
  <c r="F22" i="48" l="1"/>
  <c r="F12" i="48"/>
  <c r="F9" i="48"/>
  <c r="F14" i="48"/>
  <c r="F11" i="48"/>
  <c r="F21" i="48"/>
  <c r="F15" i="48"/>
  <c r="F8" i="48"/>
  <c r="C13" i="24"/>
  <c r="G15" i="45" l="1"/>
  <c r="G22" i="45" l="1"/>
  <c r="F22" i="45"/>
  <c r="I21" i="45"/>
  <c r="F16" i="45"/>
  <c r="F15" i="45"/>
  <c r="G13" i="45"/>
  <c r="F13" i="45"/>
  <c r="G12" i="45"/>
  <c r="F12" i="45"/>
  <c r="G10" i="45"/>
  <c r="F10" i="45"/>
  <c r="G9" i="45"/>
  <c r="H9" i="45" s="1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I15" i="45" l="1"/>
  <c r="H15" i="45"/>
  <c r="K15" i="45"/>
  <c r="D15" i="45"/>
  <c r="C9" i="45"/>
  <c r="E9" i="45" s="1"/>
  <c r="D8" i="46"/>
  <c r="I9" i="45"/>
  <c r="I22" i="45"/>
  <c r="K10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E15" i="45"/>
  <c r="E13" i="45"/>
  <c r="D13" i="45"/>
  <c r="E12" i="45"/>
  <c r="D12" i="45"/>
  <c r="E10" i="45"/>
  <c r="D10" i="45"/>
  <c r="AD9" i="47"/>
  <c r="G8" i="46"/>
  <c r="M8" i="46"/>
  <c r="P8" i="46"/>
  <c r="X8" i="46"/>
  <c r="AD8" i="46"/>
  <c r="G9" i="47"/>
  <c r="M9" i="47"/>
  <c r="P9" i="47"/>
  <c r="X9" i="47"/>
  <c r="D9" i="45" l="1"/>
  <c r="L9" i="45"/>
  <c r="C21" i="40"/>
  <c r="B21" i="40"/>
  <c r="C15" i="40"/>
  <c r="B15" i="40"/>
  <c r="C14" i="40"/>
  <c r="B14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B11" i="24"/>
  <c r="C10" i="24"/>
  <c r="B10" i="24"/>
  <c r="C8" i="24"/>
  <c r="B8" i="24"/>
  <c r="C8" i="40" l="1"/>
  <c r="D8" i="40" s="1"/>
  <c r="D7" i="30"/>
  <c r="C20" i="40"/>
  <c r="E20" i="40" s="1"/>
  <c r="AA7" i="30"/>
  <c r="D20" i="40" s="1"/>
  <c r="C19" i="24"/>
  <c r="C7" i="2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1" i="40"/>
  <c r="D15" i="40"/>
  <c r="E12" i="40"/>
  <c r="D9" i="40"/>
  <c r="C11" i="24"/>
  <c r="D12" i="40"/>
  <c r="D11" i="40"/>
  <c r="E9" i="40"/>
  <c r="E15" i="40"/>
  <c r="D21" i="40"/>
  <c r="E14" i="40"/>
  <c r="E11" i="40"/>
  <c r="M7" i="30"/>
  <c r="G7" i="30"/>
  <c r="P7" i="30"/>
  <c r="X7" i="30"/>
  <c r="AD7" i="30"/>
  <c r="E8" i="40" l="1"/>
  <c r="E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11" i="23" l="1"/>
  <c r="D7" i="39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E12" i="42"/>
  <c r="E10" i="42"/>
  <c r="D9" i="42"/>
  <c r="E9" i="42"/>
  <c r="D7" i="42"/>
  <c r="AD7" i="29"/>
  <c r="M7" i="39"/>
  <c r="G7" i="39"/>
  <c r="X7" i="39"/>
  <c r="M7" i="29"/>
  <c r="X7" i="29"/>
  <c r="G7" i="29"/>
  <c r="AD7" i="39"/>
  <c r="E20" i="23"/>
  <c r="D20" i="23"/>
  <c r="E10" i="23"/>
  <c r="E11" i="23"/>
  <c r="E13" i="23"/>
  <c r="E14" i="23"/>
  <c r="D8" i="23"/>
  <c r="D10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<sst xmlns="http://schemas.openxmlformats.org/spreadsheetml/2006/main" count="651" uniqueCount="150">
  <si>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</si>
  <si>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</si>
  <si>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</si>
  <si>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</si>
  <si>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</si>
  <si>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</si>
  <si>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</si>
  <si>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</si>
  <si>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</si>
  <si>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</si>
  <si>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</si>
  <si>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</si>
  <si>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</si>
  <si>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</si>
  <si>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</si>
  <si>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</si>
  <si>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</si>
  <si>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</si>
  <si>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</si>
  <si>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</si>
  <si>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</si>
  <si>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</si>
  <si>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</si>
  <si>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</si>
  <si>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</si>
  <si>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</si>
  <si>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</si>
  <si>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</si>
  <si>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</si>
  <si>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</si>
  <si>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</si>
  <si>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</si>
  <si>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</si>
  <si>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</si>
  <si>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</si>
  <si>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</si>
  <si>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</si>
  <si>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</si>
  <si>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</si>
  <si>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</si>
  <si>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</si>
  <si>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</si>
  <si>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</si>
  <si>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</si>
  <si>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</si>
  <si>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</si>
  <si>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</si>
  <si>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</si>
  <si>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</si>
  <si>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</si>
  <si>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</si>
  <si>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</si>
  <si>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</si>
  <si>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</si>
  <si>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</si>
  <si>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</si>
  <si>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</si>
  <si>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</si>
  <si>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</si>
  <si>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</si>
  <si>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</si>
  <si>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</si>
  <si>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</si>
  <si>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</si>
  <si>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</si>
  <si>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</si>
  <si>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</si>
  <si>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</si>
  <si>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</si>
  <si>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</si>
  <si>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</si>
  <si>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</si>
  <si>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</si>
  <si>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</si>
  <si>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</si>
  <si>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</si>
  <si>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</si>
  <si>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</si>
  <si>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</si>
  <si>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</si>
  <si>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</si>
  <si>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</si>
  <si>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</si>
  <si>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</si>
  <si>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</si>
  <si>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</si>
  <si>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</si>
  <si>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</si>
  <si>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</si>
  <si>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</si>
  <si>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у т.ч. зареєстровані  у звітному періоді</t>
  </si>
  <si>
    <t>з них мали статус безробітного                                     протягом періоду</t>
  </si>
  <si>
    <t>у % до 
гр.1</t>
  </si>
  <si>
    <t>1</t>
  </si>
  <si>
    <t>2</t>
  </si>
  <si>
    <t>3</t>
  </si>
  <si>
    <t>4</t>
  </si>
  <si>
    <t>5</t>
  </si>
  <si>
    <t>2024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</si>
  <si>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</t>
    </r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</si>
  <si>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січні-лютому 2023-2024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</si>
  <si>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січень-лютий  2023 р.</t>
  </si>
  <si>
    <t>січень-лютий  2024 р.</t>
  </si>
  <si>
    <t>1 березня 2023 р.</t>
  </si>
  <si>
    <t xml:space="preserve"> 1 березня 2024 р.</t>
  </si>
  <si>
    <t>січень-лютий 2023 р.</t>
  </si>
  <si>
    <t>січень-лютий 2024 р.</t>
  </si>
  <si>
    <t>у січні-лютому 2023-2024 рр.</t>
  </si>
  <si>
    <t>Надання послуг Волинською обласною службою зайнятості безробітним з числа учасників бойових дій  у січні-лютому 2023-2024 рр.</t>
  </si>
  <si>
    <t>Надання послуг Волинською обласною службою зайнятості  молоді у віці до 35 років
у січні-лютому 2023-2024 рр.</t>
  </si>
  <si>
    <t>у січні-лютому 2024 року</t>
  </si>
  <si>
    <t>Станом на 1 березня 2024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</si>
  <si>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січні-лютому 2024 р.</t>
  </si>
  <si>
    <t>у січні-лютому 2024 р.</t>
  </si>
  <si>
    <t>1 березня 2024 р.</t>
  </si>
  <si>
    <t>у січні-лютому 2023 - 2024 рр.</t>
  </si>
  <si>
    <t>у 2 р.</t>
  </si>
  <si>
    <t>у 2,2 р.</t>
  </si>
  <si>
    <t>у 8 р.</t>
  </si>
  <si>
    <t>у 3 р.</t>
  </si>
  <si>
    <t>у 2,4 р.</t>
  </si>
  <si>
    <t>у 2,3 р.</t>
  </si>
  <si>
    <t>у 2,5 р.</t>
  </si>
  <si>
    <t>у 3,4 р.</t>
  </si>
  <si>
    <t>у 1,8 р.</t>
  </si>
  <si>
    <t>у 5,7 р.</t>
  </si>
  <si>
    <t>у 2,6 р.</t>
  </si>
  <si>
    <t>у 7 р.</t>
  </si>
  <si>
    <t>у 1,6 р.</t>
  </si>
  <si>
    <t>у 5,3 р.</t>
  </si>
  <si>
    <t>у 4,2 р.</t>
  </si>
  <si>
    <t>у 1,7 р.</t>
  </si>
  <si>
    <t>у 6,7 р.</t>
  </si>
  <si>
    <t>у 6 р.</t>
  </si>
  <si>
    <t>у 3,2 р.</t>
  </si>
  <si>
    <t>у 7,4 р.</t>
  </si>
  <si>
    <t xml:space="preserve"> у 1,8 р.</t>
  </si>
  <si>
    <t>у 5,6 р.</t>
  </si>
  <si>
    <t>у 3,7 р.</t>
  </si>
  <si>
    <t>у 6,4 р.</t>
  </si>
  <si>
    <t>у 5,5 р.</t>
  </si>
  <si>
    <t>у 2,9 р.</t>
  </si>
  <si>
    <t>у 3,3 р.</t>
  </si>
  <si>
    <t>у 3,5 р.</t>
  </si>
  <si>
    <t>у 5,8 р.</t>
  </si>
  <si>
    <t>у 4,8 р.</t>
  </si>
  <si>
    <t>у 2,1 р.</t>
  </si>
  <si>
    <t>у 7,5 р.</t>
  </si>
  <si>
    <t>у 6,3 р.</t>
  </si>
  <si>
    <t>у 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</si>
</sst>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  <xf numFmtId="9" fontId="70" fillId="0" borderId="0" applyFont="0" applyFill="0" applyBorder="0" applyAlignment="0" applyProtection="0"/>
    <xf numFmtId="0" fontId="71" fillId="0" borderId="0"/>
  </cellStyleXfs>
  <cellXfs count="388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10" fillId="0" borderId="0" xfId="6" applyNumberFormat="1" applyFont="1" applyFill="1" applyAlignment="1" applyProtection="1">
      <alignment vertical="center"/>
      <protection locked="0"/>
    </xf>
    <xf numFmtId="0" fontId="67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8" applyFont="1" applyFill="1" applyAlignment="1">
      <alignment vertical="center" wrapText="1"/>
    </xf>
    <xf numFmtId="3" fontId="69" fillId="0" borderId="0" xfId="8" applyNumberFormat="1" applyFont="1" applyFill="1" applyAlignment="1">
      <alignment vertical="center" wrapText="1"/>
    </xf>
    <xf numFmtId="1" fontId="10" fillId="0" borderId="0" xfId="6" applyNumberFormat="1" applyFont="1" applyFill="1" applyAlignment="1" applyProtection="1">
      <alignment vertical="top"/>
      <protection locked="0"/>
    </xf>
    <xf numFmtId="1" fontId="10" fillId="0" borderId="0" xfId="6" applyNumberFormat="1" applyFont="1" applyFill="1" applyAlignment="1" applyProtection="1">
      <alignment horizontal="right"/>
      <protection locked="0"/>
    </xf>
    <xf numFmtId="1" fontId="9" fillId="2" borderId="5" xfId="6" applyNumberFormat="1" applyFont="1" applyFill="1" applyBorder="1" applyAlignment="1" applyProtection="1">
      <alignment horizontal="center" vertical="center"/>
      <protection locked="0"/>
    </xf>
    <xf numFmtId="1" fontId="43" fillId="2" borderId="6" xfId="6" applyNumberFormat="1" applyFont="1" applyFill="1" applyBorder="1" applyAlignment="1" applyProtection="1">
      <alignment horizontal="center"/>
    </xf>
    <xf numFmtId="3" fontId="11" fillId="2" borderId="6" xfId="6" applyNumberFormat="1" applyFont="1" applyFill="1" applyBorder="1" applyAlignment="1" applyProtection="1">
      <alignment horizontal="center" vertical="center"/>
    </xf>
    <xf numFmtId="0" fontId="3" fillId="0" borderId="6" xfId="9" applyFont="1" applyFill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3" fontId="3" fillId="0" borderId="3" xfId="8" applyNumberFormat="1" applyFont="1" applyFill="1" applyBorder="1" applyAlignment="1">
      <alignment horizontal="center" vertical="center" wrapText="1"/>
    </xf>
    <xf numFmtId="3" fontId="3" fillId="0" borderId="3" xfId="7" applyNumberFormat="1" applyFont="1" applyFill="1" applyBorder="1" applyAlignment="1">
      <alignment horizontal="center" vertical="center" wrapText="1"/>
    </xf>
    <xf numFmtId="49" fontId="3" fillId="0" borderId="9" xfId="7" applyNumberFormat="1" applyFont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/>
    </xf>
    <xf numFmtId="49" fontId="21" fillId="0" borderId="7" xfId="7" applyNumberFormat="1" applyFont="1" applyBorder="1" applyAlignment="1">
      <alignment horizontal="center" vertical="center" wrapText="1"/>
    </xf>
    <xf numFmtId="49" fontId="21" fillId="0" borderId="6" xfId="7" applyNumberFormat="1" applyFont="1" applyBorder="1" applyAlignment="1">
      <alignment horizontal="center" vertical="center" wrapText="1"/>
    </xf>
    <xf numFmtId="49" fontId="4" fillId="0" borderId="5" xfId="7" applyNumberFormat="1" applyFont="1" applyBorder="1" applyAlignment="1">
      <alignment horizontal="center" vertical="center" wrapText="1"/>
    </xf>
    <xf numFmtId="49" fontId="4" fillId="0" borderId="6" xfId="7" applyNumberFormat="1" applyFont="1" applyBorder="1" applyAlignment="1">
      <alignment horizontal="center" vertical="center" wrapText="1"/>
    </xf>
    <xf numFmtId="49" fontId="4" fillId="0" borderId="9" xfId="7" applyNumberFormat="1" applyFont="1" applyBorder="1" applyAlignment="1">
      <alignment horizontal="center" vertical="center" wrapText="1"/>
    </xf>
    <xf numFmtId="49" fontId="4" fillId="0" borderId="7" xfId="7" applyNumberFormat="1" applyFont="1" applyBorder="1" applyAlignment="1">
      <alignment horizontal="center" vertical="center" wrapText="1"/>
    </xf>
    <xf numFmtId="165" fontId="56" fillId="0" borderId="6" xfId="17" applyNumberFormat="1" applyFont="1" applyFill="1" applyBorder="1" applyAlignment="1" applyProtection="1">
      <alignment horizontal="center" vertical="center"/>
    </xf>
    <xf numFmtId="165" fontId="56" fillId="0" borderId="6" xfId="8" applyNumberFormat="1" applyFont="1" applyFill="1" applyBorder="1" applyAlignment="1">
      <alignment horizontal="center" vertical="center" wrapText="1"/>
    </xf>
    <xf numFmtId="164" fontId="56" fillId="0" borderId="6" xfId="9" applyNumberFormat="1" applyFont="1" applyFill="1" applyBorder="1" applyAlignment="1">
      <alignment horizontal="center" vertical="center" wrapText="1"/>
    </xf>
    <xf numFmtId="165" fontId="56" fillId="0" borderId="6" xfId="7" applyNumberFormat="1" applyFont="1" applyFill="1" applyBorder="1" applyAlignment="1">
      <alignment horizontal="center" vertical="center"/>
    </xf>
    <xf numFmtId="3" fontId="37" fillId="0" borderId="0" xfId="12" applyNumberFormat="1" applyFont="1" applyFill="1"/>
    <xf numFmtId="1" fontId="1" fillId="0" borderId="0" xfId="8" applyNumberFormat="1" applyFont="1" applyAlignment="1">
      <alignment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1" fillId="0" borderId="0" xfId="12" applyFont="1" applyFill="1" applyAlignment="1">
      <alignment horizontal="right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49" fontId="3" fillId="0" borderId="6" xfId="7" applyNumberFormat="1" applyFont="1" applyBorder="1" applyAlignment="1">
      <alignment horizontal="center" vertical="center" wrapText="1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13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57" fillId="0" borderId="14" xfId="9" applyFont="1" applyFill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6" fillId="0" borderId="1" xfId="8" applyFont="1" applyFill="1" applyBorder="1" applyAlignment="1">
      <alignment horizontal="right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9">
    <cellStyle name="Звичайний 2" xfId="16"/>
    <cellStyle name="Звичайний 2 3" xfId="11"/>
    <cellStyle name="Звичайний 3" xfId="18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роцентный" xfId="17" builtinId="5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70" zoomScaleNormal="70" zoomScaleSheetLayoutView="70" workbookViewId="0">
      <selection activeCell="O12" sqref="O12"/>
    </sheetView>
  </sheetViews>
  <sheetFormatPr defaultColWidth="8" defaultRowHeight="12.75" x14ac:dyDescent="0.2"/>
  <cols>
    <col min="1" max="1" width="61.28515625" style="2" customWidth="1"/>
    <col min="2" max="2" width="20.85546875" style="16" customWidth="1"/>
    <col min="3" max="3" width="21.42578125" style="16" customWidth="1"/>
    <col min="4" max="5" width="11.5703125" style="2" customWidth="1"/>
    <col min="6" max="16384" width="8" style="2"/>
  </cols>
  <sheetData>
    <row r="1" spans="1:14" ht="18" customHeight="1" x14ac:dyDescent="0.2">
      <c r="B1" s="292"/>
      <c r="C1" s="292"/>
      <c r="D1" s="292"/>
      <c r="E1" s="292"/>
    </row>
    <row r="2" spans="1:14" ht="78" customHeight="1" x14ac:dyDescent="0.2">
      <c r="A2" s="293" t="s">
        <v>40</v>
      </c>
      <c r="B2" s="293"/>
      <c r="C2" s="293"/>
      <c r="D2" s="293"/>
      <c r="E2" s="293"/>
    </row>
    <row r="3" spans="1:14" ht="17.25" customHeight="1" x14ac:dyDescent="0.2">
      <c r="A3" s="293"/>
      <c r="B3" s="293"/>
      <c r="C3" s="293"/>
      <c r="D3" s="293"/>
      <c r="E3" s="293"/>
    </row>
    <row r="4" spans="1:14" s="3" customFormat="1" ht="23.25" customHeight="1" x14ac:dyDescent="0.25">
      <c r="A4" s="287" t="s">
        <v>0</v>
      </c>
      <c r="B4" s="294" t="s">
        <v>101</v>
      </c>
      <c r="C4" s="294" t="s">
        <v>102</v>
      </c>
      <c r="D4" s="290" t="s">
        <v>1</v>
      </c>
      <c r="E4" s="291"/>
    </row>
    <row r="5" spans="1:14" s="3" customFormat="1" ht="27.75" customHeight="1" x14ac:dyDescent="0.25">
      <c r="A5" s="288"/>
      <c r="B5" s="295"/>
      <c r="C5" s="295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66</v>
      </c>
      <c r="B7" s="90">
        <f>'2'!B7</f>
        <v>1612</v>
      </c>
      <c r="C7" s="90">
        <f>'2'!C7</f>
        <v>1415</v>
      </c>
      <c r="D7" s="108">
        <f>'2'!D7</f>
        <v>87.779156327543433</v>
      </c>
      <c r="E7" s="93">
        <f t="shared" ref="E7:E14" si="0">C7-B7</f>
        <v>-197</v>
      </c>
      <c r="K7" s="11"/>
    </row>
    <row r="8" spans="1:14" s="3" customFormat="1" ht="24.75" customHeight="1" x14ac:dyDescent="0.25">
      <c r="A8" s="81" t="s">
        <v>85</v>
      </c>
      <c r="B8" s="90">
        <f>'2'!E7</f>
        <v>1583</v>
      </c>
      <c r="C8" s="90">
        <f>'2'!F7</f>
        <v>1345</v>
      </c>
      <c r="D8" s="108">
        <f t="shared" ref="D8:D14" si="1">C8/B8*100</f>
        <v>84.965255843335441</v>
      </c>
      <c r="E8" s="93">
        <f t="shared" si="0"/>
        <v>-238</v>
      </c>
      <c r="K8" s="11"/>
    </row>
    <row r="9" spans="1:14" s="3" customFormat="1" ht="24.75" customHeight="1" x14ac:dyDescent="0.25">
      <c r="A9" s="81" t="s">
        <v>86</v>
      </c>
      <c r="B9" s="90">
        <f>'2'!H7</f>
        <v>449</v>
      </c>
      <c r="C9" s="90">
        <f>'2'!I7</f>
        <v>585</v>
      </c>
      <c r="D9" s="108">
        <f>'2'!J7</f>
        <v>130.28953229398664</v>
      </c>
      <c r="E9" s="93">
        <f t="shared" si="0"/>
        <v>136</v>
      </c>
      <c r="K9" s="11"/>
    </row>
    <row r="10" spans="1:14" s="3" customFormat="1" ht="45" customHeight="1" x14ac:dyDescent="0.25">
      <c r="A10" s="82" t="s">
        <v>31</v>
      </c>
      <c r="B10" s="90">
        <f>'2'!K7</f>
        <v>114</v>
      </c>
      <c r="C10" s="90">
        <f>'2'!L7</f>
        <v>134</v>
      </c>
      <c r="D10" s="108">
        <f t="shared" si="1"/>
        <v>117.54385964912282</v>
      </c>
      <c r="E10" s="93">
        <f t="shared" si="0"/>
        <v>20</v>
      </c>
      <c r="K10" s="11"/>
    </row>
    <row r="11" spans="1:14" s="3" customFormat="1" ht="27.75" customHeight="1" x14ac:dyDescent="0.25">
      <c r="A11" s="81" t="s">
        <v>32</v>
      </c>
      <c r="B11" s="90">
        <f>'2'!N7</f>
        <v>31</v>
      </c>
      <c r="C11" s="90">
        <f>'2'!O7</f>
        <v>48</v>
      </c>
      <c r="D11" s="108">
        <f t="shared" si="1"/>
        <v>154.83870967741936</v>
      </c>
      <c r="E11" s="93">
        <f t="shared" si="0"/>
        <v>17</v>
      </c>
      <c r="K11" s="11"/>
      <c r="N11" s="3" t="s">
        <v>64</v>
      </c>
    </row>
    <row r="12" spans="1:14" s="3" customFormat="1" ht="27.75" customHeight="1" x14ac:dyDescent="0.25">
      <c r="A12" s="81" t="s">
        <v>87</v>
      </c>
      <c r="B12" s="90">
        <f>'2'!Q7</f>
        <v>0</v>
      </c>
      <c r="C12" s="90">
        <f>'2'!R7</f>
        <v>1</v>
      </c>
      <c r="D12" s="108" t="s">
        <v>61</v>
      </c>
      <c r="E12" s="93">
        <f t="shared" si="0"/>
        <v>1</v>
      </c>
      <c r="K12" s="11"/>
    </row>
    <row r="13" spans="1:14" s="3" customFormat="1" ht="45.75" customHeight="1" x14ac:dyDescent="0.25">
      <c r="A13" s="81" t="s">
        <v>26</v>
      </c>
      <c r="B13" s="90">
        <f>'2'!S7</f>
        <v>6</v>
      </c>
      <c r="C13" s="90">
        <f>'2'!T7</f>
        <v>12</v>
      </c>
      <c r="D13" s="108" t="str">
        <f>'2'!U7</f>
        <v>у 2 р.</v>
      </c>
      <c r="E13" s="93">
        <f t="shared" si="0"/>
        <v>6</v>
      </c>
      <c r="K13" s="11"/>
    </row>
    <row r="14" spans="1:14" s="3" customFormat="1" ht="42" customHeight="1" x14ac:dyDescent="0.25">
      <c r="A14" s="81" t="s">
        <v>33</v>
      </c>
      <c r="B14" s="90">
        <f>'2'!V7</f>
        <v>1415</v>
      </c>
      <c r="C14" s="90">
        <f>'2'!W7</f>
        <v>1214</v>
      </c>
      <c r="D14" s="108">
        <f t="shared" si="1"/>
        <v>85.795053003533567</v>
      </c>
      <c r="E14" s="93">
        <f t="shared" si="0"/>
        <v>-201</v>
      </c>
      <c r="K14" s="11"/>
    </row>
    <row r="15" spans="1:14" s="3" customFormat="1" ht="12.75" customHeight="1" x14ac:dyDescent="0.25">
      <c r="A15" s="283" t="s">
        <v>4</v>
      </c>
      <c r="B15" s="284"/>
      <c r="C15" s="284"/>
      <c r="D15" s="284"/>
      <c r="E15" s="284"/>
      <c r="K15" s="11"/>
    </row>
    <row r="16" spans="1:14" s="3" customFormat="1" ht="15" customHeight="1" x14ac:dyDescent="0.25">
      <c r="A16" s="285"/>
      <c r="B16" s="286"/>
      <c r="C16" s="286"/>
      <c r="D16" s="286"/>
      <c r="E16" s="286"/>
      <c r="K16" s="11"/>
    </row>
    <row r="17" spans="1:11" s="3" customFormat="1" ht="24" customHeight="1" x14ac:dyDescent="0.25">
      <c r="A17" s="287" t="s">
        <v>0</v>
      </c>
      <c r="B17" s="289" t="s">
        <v>103</v>
      </c>
      <c r="C17" s="289" t="s">
        <v>104</v>
      </c>
      <c r="D17" s="290" t="s">
        <v>1</v>
      </c>
      <c r="E17" s="291"/>
      <c r="K17" s="11"/>
    </row>
    <row r="18" spans="1:11" ht="32.25" customHeight="1" x14ac:dyDescent="0.2">
      <c r="A18" s="288"/>
      <c r="B18" s="289"/>
      <c r="C18" s="289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66</v>
      </c>
      <c r="B19" s="91">
        <f>'2'!Y7</f>
        <v>997</v>
      </c>
      <c r="C19" s="91">
        <f>'2'!Z7</f>
        <v>978</v>
      </c>
      <c r="D19" s="14">
        <f>'2'!AA7</f>
        <v>98.094282848545632</v>
      </c>
      <c r="E19" s="94">
        <f t="shared" ref="E19:E21" si="2">C19-B19</f>
        <v>-19</v>
      </c>
      <c r="K19" s="11"/>
    </row>
    <row r="20" spans="1:11" ht="25.5" customHeight="1" x14ac:dyDescent="0.2">
      <c r="A20" s="1" t="s">
        <v>65</v>
      </c>
      <c r="B20" s="91">
        <f>'2'!AB7</f>
        <v>989</v>
      </c>
      <c r="C20" s="91">
        <f>'2'!AC7</f>
        <v>942</v>
      </c>
      <c r="D20" s="14">
        <f t="shared" ref="D20:D21" si="3">C20/B20*100</f>
        <v>95.247724974721933</v>
      </c>
      <c r="E20" s="94">
        <f t="shared" si="2"/>
        <v>-47</v>
      </c>
      <c r="K20" s="11"/>
    </row>
    <row r="21" spans="1:11" ht="33.75" customHeight="1" x14ac:dyDescent="0.2">
      <c r="A21" s="1" t="s">
        <v>70</v>
      </c>
      <c r="B21" s="91">
        <f>'2'!AE7</f>
        <v>548</v>
      </c>
      <c r="C21" s="91">
        <f>'2'!AF7</f>
        <v>589</v>
      </c>
      <c r="D21" s="14">
        <f t="shared" si="3"/>
        <v>107.48175182481752</v>
      </c>
      <c r="E21" s="94">
        <f t="shared" si="2"/>
        <v>41</v>
      </c>
      <c r="K21" s="11"/>
    </row>
    <row r="22" spans="1:11" ht="24.75" customHeight="1" x14ac:dyDescent="0.2">
      <c r="A22" s="166"/>
      <c r="B22" s="166"/>
      <c r="C22" s="166"/>
      <c r="D22" s="166"/>
      <c r="E22" s="166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H23" sqref="H23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6.5703125" style="56" customWidth="1"/>
    <col min="18" max="18" width="7.42578125" style="56" customWidth="1"/>
    <col min="19" max="19" width="7" style="56" customWidth="1"/>
    <col min="20" max="21" width="7" style="54" customWidth="1"/>
    <col min="22" max="23" width="7.5703125" style="56" customWidth="1"/>
    <col min="24" max="24" width="7" style="54" customWidth="1"/>
    <col min="25" max="26" width="7.85546875" style="54" customWidth="1"/>
    <col min="27" max="27" width="7" style="54" customWidth="1"/>
    <col min="28" max="28" width="7.7109375" style="56" customWidth="1"/>
    <col min="29" max="29" width="7.85546875" style="54" customWidth="1"/>
    <col min="30" max="30" width="7" style="54" customWidth="1"/>
    <col min="31" max="31" width="7.42578125" style="56" customWidth="1"/>
    <col min="32" max="32" width="7.42578125" style="54" customWidth="1"/>
    <col min="33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42"/>
      <c r="L1" s="342"/>
      <c r="M1" s="342"/>
      <c r="N1" s="342"/>
      <c r="O1" s="342"/>
      <c r="P1" s="342"/>
    </row>
    <row r="2" spans="1:34" s="45" customFormat="1" ht="48.75" customHeight="1" x14ac:dyDescent="0.25">
      <c r="A2" s="84"/>
      <c r="B2" s="343" t="s">
        <v>109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250"/>
      <c r="R2" s="250"/>
      <c r="S2" s="250"/>
      <c r="T2" s="43"/>
      <c r="U2" s="44"/>
      <c r="V2" s="43"/>
      <c r="W2" s="43"/>
      <c r="X2" s="43"/>
      <c r="Y2" s="43"/>
      <c r="Z2" s="227"/>
      <c r="AA2" s="227"/>
      <c r="AB2" s="227"/>
      <c r="AC2" s="227"/>
      <c r="AD2" s="227"/>
      <c r="AE2" s="344" t="s">
        <v>18</v>
      </c>
      <c r="AF2" s="344"/>
      <c r="AG2" s="344"/>
      <c r="AH2" s="258"/>
    </row>
    <row r="3" spans="1:34" s="45" customFormat="1" ht="18" customHeight="1" x14ac:dyDescent="0.25">
      <c r="A3" s="84"/>
      <c r="B3" s="84"/>
      <c r="C3" s="114"/>
      <c r="D3" s="154"/>
      <c r="E3" s="114"/>
      <c r="F3" s="114"/>
      <c r="G3" s="114"/>
      <c r="H3" s="154"/>
      <c r="I3" s="154"/>
      <c r="J3" s="154"/>
      <c r="K3" s="78"/>
      <c r="L3" s="78"/>
      <c r="M3" s="78"/>
      <c r="N3" s="114"/>
      <c r="O3" s="154"/>
      <c r="P3" s="46"/>
      <c r="Q3" s="42"/>
      <c r="R3" s="259" t="s">
        <v>5</v>
      </c>
      <c r="S3" s="46"/>
      <c r="T3" s="43"/>
      <c r="U3" s="43"/>
      <c r="V3" s="44"/>
      <c r="W3" s="44"/>
      <c r="X3" s="43"/>
      <c r="Y3" s="43"/>
      <c r="Z3" s="43"/>
      <c r="AA3" s="43"/>
      <c r="AB3" s="183"/>
      <c r="AC3" s="43"/>
      <c r="AD3" s="43"/>
      <c r="AE3" s="183"/>
      <c r="AG3" s="46" t="s">
        <v>5</v>
      </c>
      <c r="AH3" s="46"/>
    </row>
    <row r="4" spans="1:34" s="45" customFormat="1" ht="76.5" customHeight="1" x14ac:dyDescent="0.2">
      <c r="A4" s="323"/>
      <c r="B4" s="325" t="s">
        <v>22</v>
      </c>
      <c r="C4" s="326"/>
      <c r="D4" s="327"/>
      <c r="E4" s="325" t="s">
        <v>89</v>
      </c>
      <c r="F4" s="326"/>
      <c r="G4" s="327"/>
      <c r="H4" s="325" t="s">
        <v>82</v>
      </c>
      <c r="I4" s="326"/>
      <c r="J4" s="327"/>
      <c r="K4" s="328" t="s">
        <v>21</v>
      </c>
      <c r="L4" s="328"/>
      <c r="M4" s="328"/>
      <c r="N4" s="325" t="s">
        <v>12</v>
      </c>
      <c r="O4" s="326"/>
      <c r="P4" s="327"/>
      <c r="Q4" s="325" t="s">
        <v>83</v>
      </c>
      <c r="R4" s="327"/>
      <c r="S4" s="325" t="s">
        <v>7</v>
      </c>
      <c r="T4" s="326"/>
      <c r="U4" s="327"/>
      <c r="V4" s="325" t="s">
        <v>8</v>
      </c>
      <c r="W4" s="326"/>
      <c r="X4" s="326"/>
      <c r="Y4" s="328" t="s">
        <v>13</v>
      </c>
      <c r="Z4" s="328"/>
      <c r="AA4" s="328"/>
      <c r="AB4" s="331" t="s">
        <v>14</v>
      </c>
      <c r="AC4" s="332"/>
      <c r="AD4" s="333"/>
      <c r="AE4" s="331" t="s">
        <v>69</v>
      </c>
      <c r="AF4" s="332"/>
      <c r="AG4" s="333"/>
    </row>
    <row r="5" spans="1:34" s="47" customFormat="1" ht="21.6" customHeight="1" x14ac:dyDescent="0.2">
      <c r="A5" s="324"/>
      <c r="B5" s="165">
        <v>2023</v>
      </c>
      <c r="C5" s="165" t="s">
        <v>98</v>
      </c>
      <c r="D5" s="48" t="s">
        <v>2</v>
      </c>
      <c r="E5" s="165">
        <v>2023</v>
      </c>
      <c r="F5" s="165" t="s">
        <v>98</v>
      </c>
      <c r="G5" s="48" t="s">
        <v>2</v>
      </c>
      <c r="H5" s="165">
        <v>2023</v>
      </c>
      <c r="I5" s="165" t="s">
        <v>98</v>
      </c>
      <c r="J5" s="48" t="s">
        <v>2</v>
      </c>
      <c r="K5" s="165">
        <v>2023</v>
      </c>
      <c r="L5" s="165" t="s">
        <v>98</v>
      </c>
      <c r="M5" s="48" t="s">
        <v>2</v>
      </c>
      <c r="N5" s="165">
        <v>2023</v>
      </c>
      <c r="O5" s="165" t="s">
        <v>98</v>
      </c>
      <c r="P5" s="48" t="s">
        <v>2</v>
      </c>
      <c r="Q5" s="165">
        <v>2023</v>
      </c>
      <c r="R5" s="165" t="s">
        <v>98</v>
      </c>
      <c r="S5" s="165">
        <v>2023</v>
      </c>
      <c r="T5" s="165" t="s">
        <v>98</v>
      </c>
      <c r="U5" s="48" t="s">
        <v>2</v>
      </c>
      <c r="V5" s="165">
        <v>2023</v>
      </c>
      <c r="W5" s="165" t="s">
        <v>98</v>
      </c>
      <c r="X5" s="48" t="s">
        <v>2</v>
      </c>
      <c r="Y5" s="165">
        <v>2023</v>
      </c>
      <c r="Z5" s="165" t="s">
        <v>98</v>
      </c>
      <c r="AA5" s="48" t="s">
        <v>2</v>
      </c>
      <c r="AB5" s="165">
        <v>2023</v>
      </c>
      <c r="AC5" s="165" t="s">
        <v>98</v>
      </c>
      <c r="AD5" s="48" t="s">
        <v>2</v>
      </c>
      <c r="AE5" s="260">
        <v>2023</v>
      </c>
      <c r="AF5" s="165" t="s">
        <v>98</v>
      </c>
      <c r="AG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261">
        <v>30</v>
      </c>
      <c r="AF6" s="49">
        <v>31</v>
      </c>
      <c r="AG6" s="49">
        <v>32</v>
      </c>
    </row>
    <row r="7" spans="1:34" s="51" customFormat="1" ht="27.75" customHeight="1" x14ac:dyDescent="0.25">
      <c r="A7" s="178" t="s">
        <v>34</v>
      </c>
      <c r="B7" s="172">
        <f>SUM(B8:B11)</f>
        <v>2409</v>
      </c>
      <c r="C7" s="172">
        <f>SUM(C8:C11)</f>
        <v>1724</v>
      </c>
      <c r="D7" s="89">
        <f>C7/B7*100</f>
        <v>71.564964715649651</v>
      </c>
      <c r="E7" s="156">
        <f>SUM(E8:E11)</f>
        <v>1653</v>
      </c>
      <c r="F7" s="156">
        <f>SUM(F8:F11)</f>
        <v>1129</v>
      </c>
      <c r="G7" s="89">
        <f>F7/E7*100</f>
        <v>68.300060496067758</v>
      </c>
      <c r="H7" s="156">
        <f>SUM(H8:H11)</f>
        <v>521</v>
      </c>
      <c r="I7" s="156">
        <f>SUM(I8:I11)</f>
        <v>504</v>
      </c>
      <c r="J7" s="89">
        <f>I7/H7*100</f>
        <v>96.737044145873313</v>
      </c>
      <c r="K7" s="156">
        <f>SUM(K8:K11)</f>
        <v>464</v>
      </c>
      <c r="L7" s="156">
        <f>SUM(L8:L11)</f>
        <v>466</v>
      </c>
      <c r="M7" s="89">
        <f>L7/K7*100</f>
        <v>100.43103448275863</v>
      </c>
      <c r="N7" s="156">
        <f>SUM(N8:N11)</f>
        <v>55</v>
      </c>
      <c r="O7" s="156">
        <f>SUM(O8:O11)</f>
        <v>68</v>
      </c>
      <c r="P7" s="89">
        <f>O7/N7*100</f>
        <v>123.63636363636363</v>
      </c>
      <c r="Q7" s="156">
        <f>SUM(Q8:Q11)</f>
        <v>0</v>
      </c>
      <c r="R7" s="156">
        <f>SUM(R8:R11)</f>
        <v>4</v>
      </c>
      <c r="S7" s="156">
        <f>SUM(S8:S11)</f>
        <v>4</v>
      </c>
      <c r="T7" s="156">
        <f>SUM(T8:T11)</f>
        <v>10</v>
      </c>
      <c r="U7" s="89" t="s">
        <v>122</v>
      </c>
      <c r="V7" s="156">
        <f>SUM(V8:V11)</f>
        <v>1433</v>
      </c>
      <c r="W7" s="173">
        <f>SUM(W8:W11)</f>
        <v>958</v>
      </c>
      <c r="X7" s="89">
        <f>W7/V7*100</f>
        <v>66.852756454989532</v>
      </c>
      <c r="Y7" s="156">
        <f>SUM(Y8:Y11)</f>
        <v>1296</v>
      </c>
      <c r="Z7" s="156">
        <f>SUM(Z8:Z11)</f>
        <v>959</v>
      </c>
      <c r="AA7" s="89">
        <f>Z7/Y7*100</f>
        <v>73.996913580246911</v>
      </c>
      <c r="AB7" s="156">
        <f>SUM(AB8:AB11)</f>
        <v>1001</v>
      </c>
      <c r="AC7" s="156">
        <f>SUM(AC8:AC11)</f>
        <v>734</v>
      </c>
      <c r="AD7" s="89">
        <f>AC7/AB7*100</f>
        <v>73.32667332667333</v>
      </c>
      <c r="AE7" s="262">
        <f>SUM(AE8:AE11)</f>
        <v>521</v>
      </c>
      <c r="AF7" s="156">
        <f>SUM(AF8:AF11)</f>
        <v>434</v>
      </c>
      <c r="AG7" s="89">
        <f>AF7/AE7*100</f>
        <v>83.301343570057583</v>
      </c>
    </row>
    <row r="8" spans="1:34" s="225" customFormat="1" ht="27.75" customHeight="1" x14ac:dyDescent="0.25">
      <c r="A8" s="234" t="s">
        <v>72</v>
      </c>
      <c r="B8" s="35">
        <v>242</v>
      </c>
      <c r="C8" s="35">
        <v>199</v>
      </c>
      <c r="D8" s="89">
        <f t="shared" ref="D8:D11" si="0">C8/B8*100</f>
        <v>82.231404958677686</v>
      </c>
      <c r="E8" s="35">
        <v>170</v>
      </c>
      <c r="F8" s="35">
        <v>133</v>
      </c>
      <c r="G8" s="89">
        <f t="shared" ref="G8:G11" si="1">F8/E8*100</f>
        <v>78.235294117647058</v>
      </c>
      <c r="H8" s="52">
        <v>60</v>
      </c>
      <c r="I8" s="52">
        <v>60</v>
      </c>
      <c r="J8" s="89">
        <f t="shared" ref="J8:J11" si="2">I8/H8*100</f>
        <v>100</v>
      </c>
      <c r="K8" s="35">
        <v>57</v>
      </c>
      <c r="L8" s="35">
        <v>43</v>
      </c>
      <c r="M8" s="89">
        <f t="shared" ref="M8:M11" si="3">L8/K8*100</f>
        <v>75.438596491228068</v>
      </c>
      <c r="N8" s="35">
        <v>7</v>
      </c>
      <c r="O8" s="35">
        <v>4</v>
      </c>
      <c r="P8" s="89">
        <f t="shared" ref="P8:P11" si="4">O8/N8*100</f>
        <v>57.142857142857139</v>
      </c>
      <c r="Q8" s="52">
        <v>0</v>
      </c>
      <c r="R8" s="52">
        <v>0</v>
      </c>
      <c r="S8" s="35">
        <v>0</v>
      </c>
      <c r="T8" s="35">
        <v>0</v>
      </c>
      <c r="U8" s="89" t="s">
        <v>61</v>
      </c>
      <c r="V8" s="35">
        <v>145</v>
      </c>
      <c r="W8" s="35">
        <v>106</v>
      </c>
      <c r="X8" s="89">
        <f t="shared" ref="X8:X11" si="5">W8/V8*100</f>
        <v>73.103448275862064</v>
      </c>
      <c r="Y8" s="35">
        <v>138</v>
      </c>
      <c r="Z8" s="35">
        <v>106</v>
      </c>
      <c r="AA8" s="89">
        <f>Z8/Y8*100</f>
        <v>76.811594202898547</v>
      </c>
      <c r="AB8" s="35">
        <v>97</v>
      </c>
      <c r="AC8" s="35">
        <v>87</v>
      </c>
      <c r="AD8" s="89">
        <f t="shared" ref="AD8:AD11" si="6">AC8/AB8*100</f>
        <v>89.690721649484544</v>
      </c>
      <c r="AE8" s="35">
        <v>66</v>
      </c>
      <c r="AF8" s="211">
        <v>52</v>
      </c>
      <c r="AG8" s="226">
        <f t="shared" ref="AG8:AG11" si="7">AF8/AE8*100</f>
        <v>78.787878787878782</v>
      </c>
      <c r="AH8" s="36"/>
    </row>
    <row r="9" spans="1:34" s="225" customFormat="1" ht="27.75" customHeight="1" x14ac:dyDescent="0.25">
      <c r="A9" s="234" t="s">
        <v>73</v>
      </c>
      <c r="B9" s="35">
        <v>429</v>
      </c>
      <c r="C9" s="35">
        <v>295</v>
      </c>
      <c r="D9" s="89">
        <f t="shared" si="0"/>
        <v>68.764568764568764</v>
      </c>
      <c r="E9" s="35">
        <v>331</v>
      </c>
      <c r="F9" s="35">
        <v>199</v>
      </c>
      <c r="G9" s="89">
        <f t="shared" si="1"/>
        <v>60.120845921450147</v>
      </c>
      <c r="H9" s="52">
        <v>125</v>
      </c>
      <c r="I9" s="52">
        <v>100</v>
      </c>
      <c r="J9" s="89">
        <f t="shared" si="2"/>
        <v>80</v>
      </c>
      <c r="K9" s="35">
        <v>88</v>
      </c>
      <c r="L9" s="35">
        <v>89</v>
      </c>
      <c r="M9" s="89">
        <f t="shared" si="3"/>
        <v>101.13636363636364</v>
      </c>
      <c r="N9" s="35">
        <v>10</v>
      </c>
      <c r="O9" s="35">
        <v>9</v>
      </c>
      <c r="P9" s="89">
        <f t="shared" si="4"/>
        <v>90</v>
      </c>
      <c r="Q9" s="52">
        <v>0</v>
      </c>
      <c r="R9" s="52">
        <v>1</v>
      </c>
      <c r="S9" s="35">
        <v>2</v>
      </c>
      <c r="T9" s="35">
        <v>0</v>
      </c>
      <c r="U9" s="89">
        <f t="shared" ref="U9" si="8">T9/S9*100</f>
        <v>0</v>
      </c>
      <c r="V9" s="35">
        <v>294</v>
      </c>
      <c r="W9" s="35">
        <v>179</v>
      </c>
      <c r="X9" s="89">
        <f t="shared" si="5"/>
        <v>60.884353741496597</v>
      </c>
      <c r="Y9" s="35">
        <v>208</v>
      </c>
      <c r="Z9" s="35">
        <v>142</v>
      </c>
      <c r="AA9" s="89">
        <f t="shared" ref="AA9:AA11" si="9">Z9/Y9*100</f>
        <v>68.269230769230774</v>
      </c>
      <c r="AB9" s="35">
        <v>180</v>
      </c>
      <c r="AC9" s="35">
        <v>124</v>
      </c>
      <c r="AD9" s="89">
        <f t="shared" si="6"/>
        <v>68.888888888888886</v>
      </c>
      <c r="AE9" s="35">
        <v>109</v>
      </c>
      <c r="AF9" s="211">
        <v>73</v>
      </c>
      <c r="AG9" s="226">
        <f t="shared" si="7"/>
        <v>66.972477064220186</v>
      </c>
      <c r="AH9" s="36"/>
    </row>
    <row r="10" spans="1:34" s="225" customFormat="1" ht="27.75" customHeight="1" x14ac:dyDescent="0.25">
      <c r="A10" s="234" t="s">
        <v>74</v>
      </c>
      <c r="B10" s="35">
        <v>723</v>
      </c>
      <c r="C10" s="35">
        <v>531</v>
      </c>
      <c r="D10" s="89">
        <f t="shared" si="0"/>
        <v>73.443983402489636</v>
      </c>
      <c r="E10" s="35">
        <v>500</v>
      </c>
      <c r="F10" s="35">
        <v>349</v>
      </c>
      <c r="G10" s="89">
        <f t="shared" si="1"/>
        <v>69.8</v>
      </c>
      <c r="H10" s="52">
        <v>140</v>
      </c>
      <c r="I10" s="52">
        <v>140</v>
      </c>
      <c r="J10" s="89">
        <f t="shared" si="2"/>
        <v>100</v>
      </c>
      <c r="K10" s="35">
        <v>122</v>
      </c>
      <c r="L10" s="35">
        <v>147</v>
      </c>
      <c r="M10" s="89">
        <f t="shared" si="3"/>
        <v>120.49180327868851</v>
      </c>
      <c r="N10" s="35">
        <v>18</v>
      </c>
      <c r="O10" s="35">
        <v>22</v>
      </c>
      <c r="P10" s="89">
        <f t="shared" si="4"/>
        <v>122.22222222222223</v>
      </c>
      <c r="Q10" s="52">
        <v>0</v>
      </c>
      <c r="R10" s="52">
        <v>3</v>
      </c>
      <c r="S10" s="35">
        <v>1</v>
      </c>
      <c r="T10" s="35">
        <v>7</v>
      </c>
      <c r="U10" s="89" t="s">
        <v>127</v>
      </c>
      <c r="V10" s="35">
        <v>444</v>
      </c>
      <c r="W10" s="35">
        <v>300</v>
      </c>
      <c r="X10" s="89">
        <f t="shared" si="5"/>
        <v>67.567567567567565</v>
      </c>
      <c r="Y10" s="35">
        <v>456</v>
      </c>
      <c r="Z10" s="35">
        <v>326</v>
      </c>
      <c r="AA10" s="89">
        <f t="shared" si="9"/>
        <v>71.491228070175438</v>
      </c>
      <c r="AB10" s="35">
        <v>336</v>
      </c>
      <c r="AC10" s="35">
        <v>224</v>
      </c>
      <c r="AD10" s="89">
        <f t="shared" si="6"/>
        <v>66.666666666666657</v>
      </c>
      <c r="AE10" s="35">
        <v>148</v>
      </c>
      <c r="AF10" s="211">
        <v>119</v>
      </c>
      <c r="AG10" s="226">
        <f t="shared" si="7"/>
        <v>80.405405405405403</v>
      </c>
      <c r="AH10" s="36"/>
    </row>
    <row r="11" spans="1:34" s="225" customFormat="1" ht="27.75" customHeight="1" x14ac:dyDescent="0.25">
      <c r="A11" s="234" t="s">
        <v>75</v>
      </c>
      <c r="B11" s="35">
        <v>1015</v>
      </c>
      <c r="C11" s="35">
        <v>699</v>
      </c>
      <c r="D11" s="89">
        <f t="shared" si="0"/>
        <v>68.86699507389163</v>
      </c>
      <c r="E11" s="35">
        <v>652</v>
      </c>
      <c r="F11" s="35">
        <v>448</v>
      </c>
      <c r="G11" s="89">
        <f t="shared" si="1"/>
        <v>68.711656441717793</v>
      </c>
      <c r="H11" s="52">
        <v>196</v>
      </c>
      <c r="I11" s="52">
        <v>204</v>
      </c>
      <c r="J11" s="89">
        <f t="shared" si="2"/>
        <v>104.08163265306123</v>
      </c>
      <c r="K11" s="35">
        <v>197</v>
      </c>
      <c r="L11" s="35">
        <v>187</v>
      </c>
      <c r="M11" s="89">
        <f t="shared" si="3"/>
        <v>94.923857868020306</v>
      </c>
      <c r="N11" s="35">
        <v>20</v>
      </c>
      <c r="O11" s="35">
        <v>33</v>
      </c>
      <c r="P11" s="89">
        <f t="shared" si="4"/>
        <v>165</v>
      </c>
      <c r="Q11" s="52">
        <v>0</v>
      </c>
      <c r="R11" s="52">
        <v>0</v>
      </c>
      <c r="S11" s="35">
        <v>1</v>
      </c>
      <c r="T11" s="35">
        <v>3</v>
      </c>
      <c r="U11" s="89" t="s">
        <v>119</v>
      </c>
      <c r="V11" s="35">
        <v>550</v>
      </c>
      <c r="W11" s="35">
        <v>373</v>
      </c>
      <c r="X11" s="89">
        <f t="shared" si="5"/>
        <v>67.818181818181827</v>
      </c>
      <c r="Y11" s="35">
        <v>494</v>
      </c>
      <c r="Z11" s="35">
        <v>385</v>
      </c>
      <c r="AA11" s="89">
        <f t="shared" si="9"/>
        <v>77.935222672064768</v>
      </c>
      <c r="AB11" s="35">
        <v>388</v>
      </c>
      <c r="AC11" s="35">
        <v>299</v>
      </c>
      <c r="AD11" s="89">
        <f t="shared" si="6"/>
        <v>77.0618556701031</v>
      </c>
      <c r="AE11" s="35">
        <v>198</v>
      </c>
      <c r="AF11" s="211">
        <v>190</v>
      </c>
      <c r="AG11" s="226">
        <f t="shared" si="7"/>
        <v>95.959595959595958</v>
      </c>
      <c r="AH11" s="36"/>
    </row>
    <row r="12" spans="1:34" x14ac:dyDescent="0.25"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</row>
    <row r="13" spans="1:34" x14ac:dyDescent="0.25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</row>
    <row r="14" spans="1:34" ht="18.75" customHeight="1" x14ac:dyDescent="0.25"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</row>
  </sheetData>
  <mergeCells count="15">
    <mergeCell ref="K1:P1"/>
    <mergeCell ref="S4:U4"/>
    <mergeCell ref="Y4:AA4"/>
    <mergeCell ref="V4:X4"/>
    <mergeCell ref="AE4:AG4"/>
    <mergeCell ref="AB4:AD4"/>
    <mergeCell ref="B2:P2"/>
    <mergeCell ref="Q4:R4"/>
    <mergeCell ref="AE2:AG2"/>
    <mergeCell ref="A4:A5"/>
    <mergeCell ref="E4:G4"/>
    <mergeCell ref="K4:M4"/>
    <mergeCell ref="N4:P4"/>
    <mergeCell ref="B4:D4"/>
    <mergeCell ref="H4:J4"/>
  </mergeCells>
  <printOptions horizontalCentered="1" verticalCentered="1"/>
  <pageMargins left="0" right="0" top="0.31496062992125984" bottom="1.5354330708661419" header="0" footer="1.6141732283464567"/>
  <pageSetup paperSize="9" scale="65" orientation="landscape" r:id="rId1"/>
  <headerFooter alignWithMargins="0"/>
  <colBreaks count="1" manualBreakCount="1">
    <brk id="18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75" zoomScaleNormal="75" zoomScaleSheetLayoutView="75" workbookViewId="0">
      <selection activeCell="M21" sqref="M21"/>
    </sheetView>
  </sheetViews>
  <sheetFormatPr defaultColWidth="8" defaultRowHeight="12.75" x14ac:dyDescent="0.2"/>
  <cols>
    <col min="1" max="1" width="69.7109375" style="2" customWidth="1"/>
    <col min="2" max="2" width="18.85546875" style="16" customWidth="1"/>
    <col min="3" max="3" width="15.140625" style="16" customWidth="1"/>
    <col min="4" max="4" width="11.28515625" style="16" customWidth="1"/>
    <col min="5" max="5" width="16.42578125" style="16" customWidth="1"/>
    <col min="6" max="6" width="10.42578125" style="16" customWidth="1"/>
    <col min="7" max="7" width="7.28515625" style="16" customWidth="1"/>
    <col min="8" max="9" width="8" style="16"/>
    <col min="10" max="11" width="8" style="158"/>
    <col min="12" max="14" width="5.85546875" style="2" customWidth="1"/>
    <col min="15" max="256" width="8" style="2"/>
    <col min="257" max="257" width="69.7109375" style="2" customWidth="1"/>
    <col min="258" max="260" width="23.28515625" style="2" customWidth="1"/>
    <col min="261" max="261" width="8" style="2"/>
    <col min="262" max="262" width="0" style="2" hidden="1" customWidth="1"/>
    <col min="263" max="512" width="8" style="2"/>
    <col min="513" max="513" width="69.7109375" style="2" customWidth="1"/>
    <col min="514" max="516" width="23.28515625" style="2" customWidth="1"/>
    <col min="517" max="517" width="8" style="2"/>
    <col min="518" max="518" width="0" style="2" hidden="1" customWidth="1"/>
    <col min="519" max="768" width="8" style="2"/>
    <col min="769" max="769" width="69.7109375" style="2" customWidth="1"/>
    <col min="770" max="772" width="23.28515625" style="2" customWidth="1"/>
    <col min="773" max="773" width="8" style="2"/>
    <col min="774" max="774" width="0" style="2" hidden="1" customWidth="1"/>
    <col min="775" max="1024" width="8" style="2"/>
    <col min="1025" max="1025" width="69.7109375" style="2" customWidth="1"/>
    <col min="1026" max="1028" width="23.28515625" style="2" customWidth="1"/>
    <col min="1029" max="1029" width="8" style="2"/>
    <col min="1030" max="1030" width="0" style="2" hidden="1" customWidth="1"/>
    <col min="1031" max="1280" width="8" style="2"/>
    <col min="1281" max="1281" width="69.7109375" style="2" customWidth="1"/>
    <col min="1282" max="1284" width="23.28515625" style="2" customWidth="1"/>
    <col min="1285" max="1285" width="8" style="2"/>
    <col min="1286" max="1286" width="0" style="2" hidden="1" customWidth="1"/>
    <col min="1287" max="1536" width="8" style="2"/>
    <col min="1537" max="1537" width="69.7109375" style="2" customWidth="1"/>
    <col min="1538" max="1540" width="23.28515625" style="2" customWidth="1"/>
    <col min="1541" max="1541" width="8" style="2"/>
    <col min="1542" max="1542" width="0" style="2" hidden="1" customWidth="1"/>
    <col min="1543" max="1792" width="8" style="2"/>
    <col min="1793" max="1793" width="69.7109375" style="2" customWidth="1"/>
    <col min="1794" max="1796" width="23.28515625" style="2" customWidth="1"/>
    <col min="1797" max="1797" width="8" style="2"/>
    <col min="1798" max="1798" width="0" style="2" hidden="1" customWidth="1"/>
    <col min="1799" max="2048" width="8" style="2"/>
    <col min="2049" max="2049" width="69.7109375" style="2" customWidth="1"/>
    <col min="2050" max="2052" width="23.28515625" style="2" customWidth="1"/>
    <col min="2053" max="2053" width="8" style="2"/>
    <col min="2054" max="2054" width="0" style="2" hidden="1" customWidth="1"/>
    <col min="2055" max="2304" width="8" style="2"/>
    <col min="2305" max="2305" width="69.7109375" style="2" customWidth="1"/>
    <col min="2306" max="2308" width="23.28515625" style="2" customWidth="1"/>
    <col min="2309" max="2309" width="8" style="2"/>
    <col min="2310" max="2310" width="0" style="2" hidden="1" customWidth="1"/>
    <col min="2311" max="2560" width="8" style="2"/>
    <col min="2561" max="2561" width="69.7109375" style="2" customWidth="1"/>
    <col min="2562" max="2564" width="23.28515625" style="2" customWidth="1"/>
    <col min="2565" max="2565" width="8" style="2"/>
    <col min="2566" max="2566" width="0" style="2" hidden="1" customWidth="1"/>
    <col min="2567" max="2816" width="8" style="2"/>
    <col min="2817" max="2817" width="69.7109375" style="2" customWidth="1"/>
    <col min="2818" max="2820" width="23.28515625" style="2" customWidth="1"/>
    <col min="2821" max="2821" width="8" style="2"/>
    <col min="2822" max="2822" width="0" style="2" hidden="1" customWidth="1"/>
    <col min="2823" max="3072" width="8" style="2"/>
    <col min="3073" max="3073" width="69.7109375" style="2" customWidth="1"/>
    <col min="3074" max="3076" width="23.28515625" style="2" customWidth="1"/>
    <col min="3077" max="3077" width="8" style="2"/>
    <col min="3078" max="3078" width="0" style="2" hidden="1" customWidth="1"/>
    <col min="3079" max="3328" width="8" style="2"/>
    <col min="3329" max="3329" width="69.7109375" style="2" customWidth="1"/>
    <col min="3330" max="3332" width="23.28515625" style="2" customWidth="1"/>
    <col min="3333" max="3333" width="8" style="2"/>
    <col min="3334" max="3334" width="0" style="2" hidden="1" customWidth="1"/>
    <col min="3335" max="3584" width="8" style="2"/>
    <col min="3585" max="3585" width="69.7109375" style="2" customWidth="1"/>
    <col min="3586" max="3588" width="23.28515625" style="2" customWidth="1"/>
    <col min="3589" max="3589" width="8" style="2"/>
    <col min="3590" max="3590" width="0" style="2" hidden="1" customWidth="1"/>
    <col min="3591" max="3840" width="8" style="2"/>
    <col min="3841" max="3841" width="69.7109375" style="2" customWidth="1"/>
    <col min="3842" max="3844" width="23.28515625" style="2" customWidth="1"/>
    <col min="3845" max="3845" width="8" style="2"/>
    <col min="3846" max="3846" width="0" style="2" hidden="1" customWidth="1"/>
    <col min="3847" max="4096" width="8" style="2"/>
    <col min="4097" max="4097" width="69.7109375" style="2" customWidth="1"/>
    <col min="4098" max="4100" width="23.28515625" style="2" customWidth="1"/>
    <col min="4101" max="4101" width="8" style="2"/>
    <col min="4102" max="4102" width="0" style="2" hidden="1" customWidth="1"/>
    <col min="4103" max="4352" width="8" style="2"/>
    <col min="4353" max="4353" width="69.7109375" style="2" customWidth="1"/>
    <col min="4354" max="4356" width="23.28515625" style="2" customWidth="1"/>
    <col min="4357" max="4357" width="8" style="2"/>
    <col min="4358" max="4358" width="0" style="2" hidden="1" customWidth="1"/>
    <col min="4359" max="4608" width="8" style="2"/>
    <col min="4609" max="4609" width="69.7109375" style="2" customWidth="1"/>
    <col min="4610" max="4612" width="23.28515625" style="2" customWidth="1"/>
    <col min="4613" max="4613" width="8" style="2"/>
    <col min="4614" max="4614" width="0" style="2" hidden="1" customWidth="1"/>
    <col min="4615" max="4864" width="8" style="2"/>
    <col min="4865" max="4865" width="69.7109375" style="2" customWidth="1"/>
    <col min="4866" max="4868" width="23.28515625" style="2" customWidth="1"/>
    <col min="4869" max="4869" width="8" style="2"/>
    <col min="4870" max="4870" width="0" style="2" hidden="1" customWidth="1"/>
    <col min="4871" max="5120" width="8" style="2"/>
    <col min="5121" max="5121" width="69.7109375" style="2" customWidth="1"/>
    <col min="5122" max="5124" width="23.28515625" style="2" customWidth="1"/>
    <col min="5125" max="5125" width="8" style="2"/>
    <col min="5126" max="5126" width="0" style="2" hidden="1" customWidth="1"/>
    <col min="5127" max="5376" width="8" style="2"/>
    <col min="5377" max="5377" width="69.7109375" style="2" customWidth="1"/>
    <col min="5378" max="5380" width="23.28515625" style="2" customWidth="1"/>
    <col min="5381" max="5381" width="8" style="2"/>
    <col min="5382" max="5382" width="0" style="2" hidden="1" customWidth="1"/>
    <col min="5383" max="5632" width="8" style="2"/>
    <col min="5633" max="5633" width="69.7109375" style="2" customWidth="1"/>
    <col min="5634" max="5636" width="23.28515625" style="2" customWidth="1"/>
    <col min="5637" max="5637" width="8" style="2"/>
    <col min="5638" max="5638" width="0" style="2" hidden="1" customWidth="1"/>
    <col min="5639" max="5888" width="8" style="2"/>
    <col min="5889" max="5889" width="69.7109375" style="2" customWidth="1"/>
    <col min="5890" max="5892" width="23.28515625" style="2" customWidth="1"/>
    <col min="5893" max="5893" width="8" style="2"/>
    <col min="5894" max="5894" width="0" style="2" hidden="1" customWidth="1"/>
    <col min="5895" max="6144" width="8" style="2"/>
    <col min="6145" max="6145" width="69.7109375" style="2" customWidth="1"/>
    <col min="6146" max="6148" width="23.28515625" style="2" customWidth="1"/>
    <col min="6149" max="6149" width="8" style="2"/>
    <col min="6150" max="6150" width="0" style="2" hidden="1" customWidth="1"/>
    <col min="6151" max="6400" width="8" style="2"/>
    <col min="6401" max="6401" width="69.7109375" style="2" customWidth="1"/>
    <col min="6402" max="6404" width="23.28515625" style="2" customWidth="1"/>
    <col min="6405" max="6405" width="8" style="2"/>
    <col min="6406" max="6406" width="0" style="2" hidden="1" customWidth="1"/>
    <col min="6407" max="6656" width="8" style="2"/>
    <col min="6657" max="6657" width="69.7109375" style="2" customWidth="1"/>
    <col min="6658" max="6660" width="23.28515625" style="2" customWidth="1"/>
    <col min="6661" max="6661" width="8" style="2"/>
    <col min="6662" max="6662" width="0" style="2" hidden="1" customWidth="1"/>
    <col min="6663" max="6912" width="8" style="2"/>
    <col min="6913" max="6913" width="69.7109375" style="2" customWidth="1"/>
    <col min="6914" max="6916" width="23.28515625" style="2" customWidth="1"/>
    <col min="6917" max="6917" width="8" style="2"/>
    <col min="6918" max="6918" width="0" style="2" hidden="1" customWidth="1"/>
    <col min="6919" max="7168" width="8" style="2"/>
    <col min="7169" max="7169" width="69.7109375" style="2" customWidth="1"/>
    <col min="7170" max="7172" width="23.28515625" style="2" customWidth="1"/>
    <col min="7173" max="7173" width="8" style="2"/>
    <col min="7174" max="7174" width="0" style="2" hidden="1" customWidth="1"/>
    <col min="7175" max="7424" width="8" style="2"/>
    <col min="7425" max="7425" width="69.7109375" style="2" customWidth="1"/>
    <col min="7426" max="7428" width="23.28515625" style="2" customWidth="1"/>
    <col min="7429" max="7429" width="8" style="2"/>
    <col min="7430" max="7430" width="0" style="2" hidden="1" customWidth="1"/>
    <col min="7431" max="7680" width="8" style="2"/>
    <col min="7681" max="7681" width="69.7109375" style="2" customWidth="1"/>
    <col min="7682" max="7684" width="23.28515625" style="2" customWidth="1"/>
    <col min="7685" max="7685" width="8" style="2"/>
    <col min="7686" max="7686" width="0" style="2" hidden="1" customWidth="1"/>
    <col min="7687" max="7936" width="8" style="2"/>
    <col min="7937" max="7937" width="69.7109375" style="2" customWidth="1"/>
    <col min="7938" max="7940" width="23.28515625" style="2" customWidth="1"/>
    <col min="7941" max="7941" width="8" style="2"/>
    <col min="7942" max="7942" width="0" style="2" hidden="1" customWidth="1"/>
    <col min="7943" max="8192" width="8" style="2"/>
    <col min="8193" max="8193" width="69.7109375" style="2" customWidth="1"/>
    <col min="8194" max="8196" width="23.28515625" style="2" customWidth="1"/>
    <col min="8197" max="8197" width="8" style="2"/>
    <col min="8198" max="8198" width="0" style="2" hidden="1" customWidth="1"/>
    <col min="8199" max="8448" width="8" style="2"/>
    <col min="8449" max="8449" width="69.7109375" style="2" customWidth="1"/>
    <col min="8450" max="8452" width="23.28515625" style="2" customWidth="1"/>
    <col min="8453" max="8453" width="8" style="2"/>
    <col min="8454" max="8454" width="0" style="2" hidden="1" customWidth="1"/>
    <col min="8455" max="8704" width="8" style="2"/>
    <col min="8705" max="8705" width="69.7109375" style="2" customWidth="1"/>
    <col min="8706" max="8708" width="23.28515625" style="2" customWidth="1"/>
    <col min="8709" max="8709" width="8" style="2"/>
    <col min="8710" max="8710" width="0" style="2" hidden="1" customWidth="1"/>
    <col min="8711" max="8960" width="8" style="2"/>
    <col min="8961" max="8961" width="69.7109375" style="2" customWidth="1"/>
    <col min="8962" max="8964" width="23.28515625" style="2" customWidth="1"/>
    <col min="8965" max="8965" width="8" style="2"/>
    <col min="8966" max="8966" width="0" style="2" hidden="1" customWidth="1"/>
    <col min="8967" max="9216" width="8" style="2"/>
    <col min="9217" max="9217" width="69.7109375" style="2" customWidth="1"/>
    <col min="9218" max="9220" width="23.28515625" style="2" customWidth="1"/>
    <col min="9221" max="9221" width="8" style="2"/>
    <col min="9222" max="9222" width="0" style="2" hidden="1" customWidth="1"/>
    <col min="9223" max="9472" width="8" style="2"/>
    <col min="9473" max="9473" width="69.7109375" style="2" customWidth="1"/>
    <col min="9474" max="9476" width="23.28515625" style="2" customWidth="1"/>
    <col min="9477" max="9477" width="8" style="2"/>
    <col min="9478" max="9478" width="0" style="2" hidden="1" customWidth="1"/>
    <col min="9479" max="9728" width="8" style="2"/>
    <col min="9729" max="9729" width="69.7109375" style="2" customWidth="1"/>
    <col min="9730" max="9732" width="23.28515625" style="2" customWidth="1"/>
    <col min="9733" max="9733" width="8" style="2"/>
    <col min="9734" max="9734" width="0" style="2" hidden="1" customWidth="1"/>
    <col min="9735" max="9984" width="8" style="2"/>
    <col min="9985" max="9985" width="69.7109375" style="2" customWidth="1"/>
    <col min="9986" max="9988" width="23.28515625" style="2" customWidth="1"/>
    <col min="9989" max="9989" width="8" style="2"/>
    <col min="9990" max="9990" width="0" style="2" hidden="1" customWidth="1"/>
    <col min="9991" max="10240" width="8" style="2"/>
    <col min="10241" max="10241" width="69.7109375" style="2" customWidth="1"/>
    <col min="10242" max="10244" width="23.28515625" style="2" customWidth="1"/>
    <col min="10245" max="10245" width="8" style="2"/>
    <col min="10246" max="10246" width="0" style="2" hidden="1" customWidth="1"/>
    <col min="10247" max="10496" width="8" style="2"/>
    <col min="10497" max="10497" width="69.7109375" style="2" customWidth="1"/>
    <col min="10498" max="10500" width="23.28515625" style="2" customWidth="1"/>
    <col min="10501" max="10501" width="8" style="2"/>
    <col min="10502" max="10502" width="0" style="2" hidden="1" customWidth="1"/>
    <col min="10503" max="10752" width="8" style="2"/>
    <col min="10753" max="10753" width="69.7109375" style="2" customWidth="1"/>
    <col min="10754" max="10756" width="23.28515625" style="2" customWidth="1"/>
    <col min="10757" max="10757" width="8" style="2"/>
    <col min="10758" max="10758" width="0" style="2" hidden="1" customWidth="1"/>
    <col min="10759" max="11008" width="8" style="2"/>
    <col min="11009" max="11009" width="69.7109375" style="2" customWidth="1"/>
    <col min="11010" max="11012" width="23.28515625" style="2" customWidth="1"/>
    <col min="11013" max="11013" width="8" style="2"/>
    <col min="11014" max="11014" width="0" style="2" hidden="1" customWidth="1"/>
    <col min="11015" max="11264" width="8" style="2"/>
    <col min="11265" max="11265" width="69.7109375" style="2" customWidth="1"/>
    <col min="11266" max="11268" width="23.28515625" style="2" customWidth="1"/>
    <col min="11269" max="11269" width="8" style="2"/>
    <col min="11270" max="11270" width="0" style="2" hidden="1" customWidth="1"/>
    <col min="11271" max="11520" width="8" style="2"/>
    <col min="11521" max="11521" width="69.7109375" style="2" customWidth="1"/>
    <col min="11522" max="11524" width="23.28515625" style="2" customWidth="1"/>
    <col min="11525" max="11525" width="8" style="2"/>
    <col min="11526" max="11526" width="0" style="2" hidden="1" customWidth="1"/>
    <col min="11527" max="11776" width="8" style="2"/>
    <col min="11777" max="11777" width="69.7109375" style="2" customWidth="1"/>
    <col min="11778" max="11780" width="23.28515625" style="2" customWidth="1"/>
    <col min="11781" max="11781" width="8" style="2"/>
    <col min="11782" max="11782" width="0" style="2" hidden="1" customWidth="1"/>
    <col min="11783" max="12032" width="8" style="2"/>
    <col min="12033" max="12033" width="69.7109375" style="2" customWidth="1"/>
    <col min="12034" max="12036" width="23.28515625" style="2" customWidth="1"/>
    <col min="12037" max="12037" width="8" style="2"/>
    <col min="12038" max="12038" width="0" style="2" hidden="1" customWidth="1"/>
    <col min="12039" max="12288" width="8" style="2"/>
    <col min="12289" max="12289" width="69.7109375" style="2" customWidth="1"/>
    <col min="12290" max="12292" width="23.28515625" style="2" customWidth="1"/>
    <col min="12293" max="12293" width="8" style="2"/>
    <col min="12294" max="12294" width="0" style="2" hidden="1" customWidth="1"/>
    <col min="12295" max="12544" width="8" style="2"/>
    <col min="12545" max="12545" width="69.7109375" style="2" customWidth="1"/>
    <col min="12546" max="12548" width="23.28515625" style="2" customWidth="1"/>
    <col min="12549" max="12549" width="8" style="2"/>
    <col min="12550" max="12550" width="0" style="2" hidden="1" customWidth="1"/>
    <col min="12551" max="12800" width="8" style="2"/>
    <col min="12801" max="12801" width="69.7109375" style="2" customWidth="1"/>
    <col min="12802" max="12804" width="23.28515625" style="2" customWidth="1"/>
    <col min="12805" max="12805" width="8" style="2"/>
    <col min="12806" max="12806" width="0" style="2" hidden="1" customWidth="1"/>
    <col min="12807" max="13056" width="8" style="2"/>
    <col min="13057" max="13057" width="69.7109375" style="2" customWidth="1"/>
    <col min="13058" max="13060" width="23.28515625" style="2" customWidth="1"/>
    <col min="13061" max="13061" width="8" style="2"/>
    <col min="13062" max="13062" width="0" style="2" hidden="1" customWidth="1"/>
    <col min="13063" max="13312" width="8" style="2"/>
    <col min="13313" max="13313" width="69.7109375" style="2" customWidth="1"/>
    <col min="13314" max="13316" width="23.28515625" style="2" customWidth="1"/>
    <col min="13317" max="13317" width="8" style="2"/>
    <col min="13318" max="13318" width="0" style="2" hidden="1" customWidth="1"/>
    <col min="13319" max="13568" width="8" style="2"/>
    <col min="13569" max="13569" width="69.7109375" style="2" customWidth="1"/>
    <col min="13570" max="13572" width="23.28515625" style="2" customWidth="1"/>
    <col min="13573" max="13573" width="8" style="2"/>
    <col min="13574" max="13574" width="0" style="2" hidden="1" customWidth="1"/>
    <col min="13575" max="13824" width="8" style="2"/>
    <col min="13825" max="13825" width="69.7109375" style="2" customWidth="1"/>
    <col min="13826" max="13828" width="23.28515625" style="2" customWidth="1"/>
    <col min="13829" max="13829" width="8" style="2"/>
    <col min="13830" max="13830" width="0" style="2" hidden="1" customWidth="1"/>
    <col min="13831" max="14080" width="8" style="2"/>
    <col min="14081" max="14081" width="69.7109375" style="2" customWidth="1"/>
    <col min="14082" max="14084" width="23.28515625" style="2" customWidth="1"/>
    <col min="14085" max="14085" width="8" style="2"/>
    <col min="14086" max="14086" width="0" style="2" hidden="1" customWidth="1"/>
    <col min="14087" max="14336" width="8" style="2"/>
    <col min="14337" max="14337" width="69.7109375" style="2" customWidth="1"/>
    <col min="14338" max="14340" width="23.28515625" style="2" customWidth="1"/>
    <col min="14341" max="14341" width="8" style="2"/>
    <col min="14342" max="14342" width="0" style="2" hidden="1" customWidth="1"/>
    <col min="14343" max="14592" width="8" style="2"/>
    <col min="14593" max="14593" width="69.7109375" style="2" customWidth="1"/>
    <col min="14594" max="14596" width="23.28515625" style="2" customWidth="1"/>
    <col min="14597" max="14597" width="8" style="2"/>
    <col min="14598" max="14598" width="0" style="2" hidden="1" customWidth="1"/>
    <col min="14599" max="14848" width="8" style="2"/>
    <col min="14849" max="14849" width="69.7109375" style="2" customWidth="1"/>
    <col min="14850" max="14852" width="23.28515625" style="2" customWidth="1"/>
    <col min="14853" max="14853" width="8" style="2"/>
    <col min="14854" max="14854" width="0" style="2" hidden="1" customWidth="1"/>
    <col min="14855" max="15104" width="8" style="2"/>
    <col min="15105" max="15105" width="69.7109375" style="2" customWidth="1"/>
    <col min="15106" max="15108" width="23.28515625" style="2" customWidth="1"/>
    <col min="15109" max="15109" width="8" style="2"/>
    <col min="15110" max="15110" width="0" style="2" hidden="1" customWidth="1"/>
    <col min="15111" max="15360" width="8" style="2"/>
    <col min="15361" max="15361" width="69.7109375" style="2" customWidth="1"/>
    <col min="15362" max="15364" width="23.28515625" style="2" customWidth="1"/>
    <col min="15365" max="15365" width="8" style="2"/>
    <col min="15366" max="15366" width="0" style="2" hidden="1" customWidth="1"/>
    <col min="15367" max="15616" width="8" style="2"/>
    <col min="15617" max="15617" width="69.7109375" style="2" customWidth="1"/>
    <col min="15618" max="15620" width="23.28515625" style="2" customWidth="1"/>
    <col min="15621" max="15621" width="8" style="2"/>
    <col min="15622" max="15622" width="0" style="2" hidden="1" customWidth="1"/>
    <col min="15623" max="15872" width="8" style="2"/>
    <col min="15873" max="15873" width="69.7109375" style="2" customWidth="1"/>
    <col min="15874" max="15876" width="23.28515625" style="2" customWidth="1"/>
    <col min="15877" max="15877" width="8" style="2"/>
    <col min="15878" max="15878" width="0" style="2" hidden="1" customWidth="1"/>
    <col min="15879" max="16128" width="8" style="2"/>
    <col min="16129" max="16129" width="69.7109375" style="2" customWidth="1"/>
    <col min="16130" max="16132" width="23.28515625" style="2" customWidth="1"/>
    <col min="16133" max="16133" width="8" style="2"/>
    <col min="16134" max="16134" width="0" style="2" hidden="1" customWidth="1"/>
    <col min="16135" max="16384" width="8" style="2"/>
  </cols>
  <sheetData>
    <row r="1" spans="1:12" ht="23.25" customHeight="1" x14ac:dyDescent="0.2">
      <c r="A1" s="293" t="s">
        <v>47</v>
      </c>
      <c r="B1" s="293"/>
      <c r="C1" s="293"/>
      <c r="D1" s="293"/>
      <c r="E1" s="293"/>
      <c r="F1" s="218"/>
      <c r="G1" s="218"/>
      <c r="H1" s="218"/>
      <c r="I1" s="218"/>
    </row>
    <row r="2" spans="1:12" s="3" customFormat="1" ht="25.5" customHeight="1" x14ac:dyDescent="0.25">
      <c r="A2" s="293" t="s">
        <v>30</v>
      </c>
      <c r="B2" s="293"/>
      <c r="C2" s="293"/>
      <c r="D2" s="293"/>
      <c r="E2" s="293"/>
      <c r="F2" s="218"/>
      <c r="G2" s="218"/>
      <c r="H2" s="218"/>
      <c r="I2" s="218"/>
      <c r="J2" s="159"/>
      <c r="K2" s="159"/>
    </row>
    <row r="3" spans="1:12" s="3" customFormat="1" ht="23.25" customHeight="1" x14ac:dyDescent="0.2">
      <c r="A3" s="348" t="s">
        <v>110</v>
      </c>
      <c r="B3" s="348"/>
      <c r="C3" s="348"/>
      <c r="D3" s="348"/>
      <c r="E3" s="348"/>
      <c r="F3" s="16"/>
      <c r="G3" s="16"/>
      <c r="H3" s="16"/>
      <c r="I3" s="16"/>
      <c r="J3" s="159"/>
      <c r="K3" s="159"/>
    </row>
    <row r="4" spans="1:12" s="3" customFormat="1" ht="23.25" customHeight="1" x14ac:dyDescent="0.25">
      <c r="A4" s="129"/>
      <c r="B4" s="130"/>
      <c r="C4" s="130"/>
      <c r="D4" s="130"/>
      <c r="E4" s="359" t="s">
        <v>63</v>
      </c>
      <c r="F4" s="359"/>
      <c r="G4" s="130"/>
      <c r="H4" s="130"/>
      <c r="I4" s="130"/>
      <c r="J4" s="159"/>
      <c r="K4" s="159"/>
    </row>
    <row r="5" spans="1:12" s="131" customFormat="1" ht="21" customHeight="1" x14ac:dyDescent="0.25">
      <c r="A5" s="345" t="s">
        <v>0</v>
      </c>
      <c r="B5" s="346" t="s">
        <v>48</v>
      </c>
      <c r="C5" s="349" t="s">
        <v>49</v>
      </c>
      <c r="D5" s="349"/>
      <c r="E5" s="349"/>
      <c r="F5" s="349"/>
      <c r="G5" s="130"/>
      <c r="H5" s="130"/>
      <c r="I5" s="130"/>
      <c r="J5" s="160"/>
      <c r="K5" s="160"/>
    </row>
    <row r="6" spans="1:12" s="131" customFormat="1" ht="36.75" customHeight="1" x14ac:dyDescent="0.25">
      <c r="A6" s="345"/>
      <c r="B6" s="347"/>
      <c r="C6" s="264" t="s">
        <v>50</v>
      </c>
      <c r="D6" s="271" t="s">
        <v>92</v>
      </c>
      <c r="E6" s="265" t="s">
        <v>51</v>
      </c>
      <c r="F6" s="271" t="s">
        <v>92</v>
      </c>
      <c r="G6" s="130"/>
      <c r="H6" s="130"/>
      <c r="I6" s="130"/>
      <c r="J6" s="160"/>
      <c r="K6" s="160"/>
    </row>
    <row r="7" spans="1:12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219"/>
      <c r="H7" s="219"/>
      <c r="I7" s="219"/>
      <c r="J7" s="175"/>
      <c r="K7" s="159"/>
      <c r="L7" s="133"/>
    </row>
    <row r="8" spans="1:12" s="3" customFormat="1" ht="28.5" customHeight="1" x14ac:dyDescent="0.25">
      <c r="A8" s="9" t="s">
        <v>66</v>
      </c>
      <c r="B8" s="150">
        <f t="shared" ref="B8:B15" si="0">C8+E8</f>
        <v>5749</v>
      </c>
      <c r="C8" s="152">
        <f>'12'!B6</f>
        <v>4024</v>
      </c>
      <c r="D8" s="277">
        <f>C8/B8*100</f>
        <v>69.994781701165422</v>
      </c>
      <c r="E8" s="266">
        <f>'13'!B8</f>
        <v>1725</v>
      </c>
      <c r="F8" s="278">
        <f>E8/B8*100</f>
        <v>30.005218298834578</v>
      </c>
      <c r="G8" s="220"/>
      <c r="H8" s="219"/>
      <c r="I8" s="219"/>
      <c r="J8" s="159"/>
      <c r="K8" s="159"/>
    </row>
    <row r="9" spans="1:12" s="72" customFormat="1" ht="28.5" customHeight="1" x14ac:dyDescent="0.25">
      <c r="A9" s="9" t="s">
        <v>85</v>
      </c>
      <c r="B9" s="151">
        <f t="shared" si="0"/>
        <v>3877</v>
      </c>
      <c r="C9" s="151">
        <f>'12'!C6</f>
        <v>2915</v>
      </c>
      <c r="D9" s="277">
        <f t="shared" ref="D9:D15" si="1">C9/B9*100</f>
        <v>75.187000257931388</v>
      </c>
      <c r="E9" s="267">
        <f>'13'!C8</f>
        <v>962</v>
      </c>
      <c r="F9" s="278">
        <f t="shared" ref="F9:F15" si="2">E9/B9*100</f>
        <v>24.812999742068609</v>
      </c>
      <c r="G9" s="220"/>
      <c r="H9" s="130"/>
      <c r="I9" s="130"/>
      <c r="J9" s="130"/>
      <c r="K9" s="130"/>
    </row>
    <row r="10" spans="1:12" s="72" customFormat="1" ht="28.5" customHeight="1" x14ac:dyDescent="0.25">
      <c r="A10" s="9" t="s">
        <v>86</v>
      </c>
      <c r="B10" s="151">
        <f t="shared" si="0"/>
        <v>1582</v>
      </c>
      <c r="C10" s="151">
        <f>'12'!D6</f>
        <v>1205</v>
      </c>
      <c r="D10" s="277">
        <f t="shared" si="1"/>
        <v>76.169405815423517</v>
      </c>
      <c r="E10" s="267">
        <f>'13'!D8</f>
        <v>377</v>
      </c>
      <c r="F10" s="278">
        <f t="shared" si="2"/>
        <v>23.830594184576487</v>
      </c>
      <c r="G10" s="220"/>
      <c r="H10" s="130"/>
      <c r="I10" s="130"/>
      <c r="J10" s="130"/>
      <c r="K10" s="130"/>
    </row>
    <row r="11" spans="1:12" s="3" customFormat="1" ht="28.5" customHeight="1" x14ac:dyDescent="0.25">
      <c r="A11" s="12" t="s">
        <v>67</v>
      </c>
      <c r="B11" s="151">
        <f t="shared" si="0"/>
        <v>1394</v>
      </c>
      <c r="C11" s="151">
        <f>'12'!E6</f>
        <v>957</v>
      </c>
      <c r="D11" s="277">
        <f t="shared" si="1"/>
        <v>68.651362984218082</v>
      </c>
      <c r="E11" s="267">
        <f>'13'!E8</f>
        <v>437</v>
      </c>
      <c r="F11" s="278">
        <f t="shared" si="2"/>
        <v>31.348637015781922</v>
      </c>
      <c r="G11" s="220"/>
      <c r="H11" s="130"/>
      <c r="I11" s="130"/>
      <c r="J11" s="159"/>
      <c r="K11" s="159"/>
    </row>
    <row r="12" spans="1:12" s="3" customFormat="1" ht="28.5" customHeight="1" x14ac:dyDescent="0.25">
      <c r="A12" s="13" t="s">
        <v>32</v>
      </c>
      <c r="B12" s="151">
        <f t="shared" si="0"/>
        <v>195</v>
      </c>
      <c r="C12" s="151">
        <f>'12'!G6</f>
        <v>181</v>
      </c>
      <c r="D12" s="277">
        <f t="shared" si="1"/>
        <v>92.820512820512818</v>
      </c>
      <c r="E12" s="267">
        <f>'13'!G8</f>
        <v>14</v>
      </c>
      <c r="F12" s="278">
        <f t="shared" si="2"/>
        <v>7.1794871794871788</v>
      </c>
      <c r="G12" s="220"/>
      <c r="H12" s="221"/>
      <c r="I12" s="130"/>
      <c r="J12" s="159"/>
      <c r="K12" s="159"/>
    </row>
    <row r="13" spans="1:12" s="3" customFormat="1" ht="28.5" customHeight="1" x14ac:dyDescent="0.25">
      <c r="A13" s="13" t="s">
        <v>87</v>
      </c>
      <c r="B13" s="151">
        <f t="shared" si="0"/>
        <v>46</v>
      </c>
      <c r="C13" s="151">
        <f>'12'!H6</f>
        <v>34</v>
      </c>
      <c r="D13" s="277">
        <f t="shared" si="1"/>
        <v>73.91304347826086</v>
      </c>
      <c r="E13" s="267">
        <f>'13'!H8</f>
        <v>12</v>
      </c>
      <c r="F13" s="278">
        <f t="shared" si="2"/>
        <v>26.086956521739129</v>
      </c>
      <c r="G13" s="220"/>
      <c r="H13" s="221"/>
      <c r="I13" s="130"/>
      <c r="J13" s="159"/>
      <c r="K13" s="159"/>
    </row>
    <row r="14" spans="1:12" s="3" customFormat="1" ht="39" customHeight="1" x14ac:dyDescent="0.25">
      <c r="A14" s="13" t="s">
        <v>26</v>
      </c>
      <c r="B14" s="151">
        <f t="shared" si="0"/>
        <v>49</v>
      </c>
      <c r="C14" s="151">
        <f>'12'!I6</f>
        <v>33</v>
      </c>
      <c r="D14" s="277">
        <f t="shared" si="1"/>
        <v>67.346938775510196</v>
      </c>
      <c r="E14" s="267">
        <f>'13'!I8</f>
        <v>16</v>
      </c>
      <c r="F14" s="278">
        <f t="shared" si="2"/>
        <v>32.653061224489797</v>
      </c>
      <c r="G14" s="220"/>
      <c r="H14" s="130"/>
      <c r="I14" s="130"/>
      <c r="J14" s="159"/>
      <c r="K14" s="159"/>
    </row>
    <row r="15" spans="1:12" s="3" customFormat="1" ht="39" customHeight="1" x14ac:dyDescent="0.25">
      <c r="A15" s="13" t="s">
        <v>33</v>
      </c>
      <c r="B15" s="151">
        <f t="shared" si="0"/>
        <v>3458</v>
      </c>
      <c r="C15" s="151">
        <f>'12'!J6</f>
        <v>2603</v>
      </c>
      <c r="D15" s="277">
        <f t="shared" si="1"/>
        <v>75.27472527472527</v>
      </c>
      <c r="E15" s="267">
        <f>'13'!J8</f>
        <v>855</v>
      </c>
      <c r="F15" s="278">
        <f t="shared" si="2"/>
        <v>24.725274725274726</v>
      </c>
      <c r="G15" s="220"/>
      <c r="H15" s="130"/>
      <c r="I15" s="130"/>
      <c r="J15" s="159"/>
      <c r="K15" s="159"/>
    </row>
    <row r="16" spans="1:12" s="3" customFormat="1" ht="22.9" customHeight="1" x14ac:dyDescent="0.25">
      <c r="A16" s="350" t="s">
        <v>111</v>
      </c>
      <c r="B16" s="351"/>
      <c r="C16" s="351"/>
      <c r="D16" s="351"/>
      <c r="E16" s="351"/>
      <c r="F16" s="352"/>
      <c r="G16" s="220"/>
      <c r="H16" s="130"/>
      <c r="I16" s="130"/>
      <c r="J16" s="159"/>
      <c r="K16" s="159"/>
    </row>
    <row r="17" spans="1:11" ht="25.5" customHeight="1" x14ac:dyDescent="0.2">
      <c r="A17" s="353"/>
      <c r="B17" s="354"/>
      <c r="C17" s="354"/>
      <c r="D17" s="354"/>
      <c r="E17" s="354"/>
      <c r="F17" s="355"/>
      <c r="G17" s="220"/>
      <c r="H17" s="130"/>
      <c r="I17" s="130"/>
    </row>
    <row r="18" spans="1:11" ht="21" customHeight="1" x14ac:dyDescent="0.2">
      <c r="A18" s="345" t="s">
        <v>0</v>
      </c>
      <c r="B18" s="346" t="s">
        <v>48</v>
      </c>
      <c r="C18" s="356" t="s">
        <v>49</v>
      </c>
      <c r="D18" s="357"/>
      <c r="E18" s="357"/>
      <c r="F18" s="358"/>
      <c r="G18" s="220"/>
      <c r="H18" s="130"/>
      <c r="I18" s="130"/>
    </row>
    <row r="19" spans="1:11" ht="39" customHeight="1" x14ac:dyDescent="0.2">
      <c r="A19" s="345"/>
      <c r="B19" s="347"/>
      <c r="C19" s="132" t="s">
        <v>50</v>
      </c>
      <c r="D19" s="272" t="s">
        <v>92</v>
      </c>
      <c r="E19" s="268" t="s">
        <v>51</v>
      </c>
      <c r="F19" s="272" t="s">
        <v>92</v>
      </c>
      <c r="G19" s="220"/>
    </row>
    <row r="20" spans="1:11" ht="13.5" customHeight="1" x14ac:dyDescent="0.2">
      <c r="A20" s="263"/>
      <c r="B20" s="273" t="s">
        <v>93</v>
      </c>
      <c r="C20" s="274" t="s">
        <v>94</v>
      </c>
      <c r="D20" s="276" t="s">
        <v>95</v>
      </c>
      <c r="E20" s="275" t="s">
        <v>96</v>
      </c>
      <c r="F20" s="276" t="s">
        <v>97</v>
      </c>
      <c r="G20" s="220"/>
    </row>
    <row r="21" spans="1:11" ht="30" customHeight="1" x14ac:dyDescent="0.2">
      <c r="A21" s="134" t="s">
        <v>66</v>
      </c>
      <c r="B21" s="153">
        <f>C21+E21</f>
        <v>3391</v>
      </c>
      <c r="C21" s="153">
        <f>'12'!K6</f>
        <v>2452</v>
      </c>
      <c r="D21" s="279">
        <f>C21/B21*100</f>
        <v>72.309053376585069</v>
      </c>
      <c r="E21" s="269">
        <f>'13'!K8</f>
        <v>939</v>
      </c>
      <c r="F21" s="280">
        <f>E21/B21*100</f>
        <v>27.69094662341492</v>
      </c>
      <c r="G21" s="220"/>
    </row>
    <row r="22" spans="1:11" ht="27" customHeight="1" x14ac:dyDescent="0.2">
      <c r="A22" s="135" t="s">
        <v>68</v>
      </c>
      <c r="B22" s="153">
        <f>C22+E22</f>
        <v>2679</v>
      </c>
      <c r="C22" s="153">
        <f>'12'!L6</f>
        <v>2034</v>
      </c>
      <c r="D22" s="279">
        <f t="shared" ref="D22:D23" si="3">C22/B22*100</f>
        <v>75.923852183650624</v>
      </c>
      <c r="E22" s="269">
        <f>'13'!L8</f>
        <v>645</v>
      </c>
      <c r="F22" s="280">
        <f t="shared" ref="F22:F23" si="4">E22/B22*100</f>
        <v>24.076147816349383</v>
      </c>
      <c r="G22" s="220"/>
    </row>
    <row r="23" spans="1:11" ht="33.75" customHeight="1" x14ac:dyDescent="0.2">
      <c r="A23" s="1" t="s">
        <v>70</v>
      </c>
      <c r="B23" s="153">
        <f>C23+E23</f>
        <v>1582</v>
      </c>
      <c r="C23" s="195">
        <f>'12'!M6</f>
        <v>1183</v>
      </c>
      <c r="D23" s="279">
        <f t="shared" si="3"/>
        <v>74.778761061946909</v>
      </c>
      <c r="E23" s="270">
        <f>'13'!M8</f>
        <v>399</v>
      </c>
      <c r="F23" s="280">
        <f t="shared" si="4"/>
        <v>25.221238938053098</v>
      </c>
      <c r="K23" s="240"/>
    </row>
    <row r="24" spans="1:11" x14ac:dyDescent="0.2">
      <c r="B24" s="17"/>
      <c r="C24" s="17"/>
      <c r="D24" s="17"/>
      <c r="E24" s="17"/>
    </row>
    <row r="25" spans="1:11" x14ac:dyDescent="0.2">
      <c r="E25" s="17"/>
    </row>
  </sheetData>
  <mergeCells count="11">
    <mergeCell ref="A18:A19"/>
    <mergeCell ref="B18:B19"/>
    <mergeCell ref="A1:E1"/>
    <mergeCell ref="A2:E2"/>
    <mergeCell ref="A3:E3"/>
    <mergeCell ref="A5:A6"/>
    <mergeCell ref="B5:B6"/>
    <mergeCell ref="C5:F5"/>
    <mergeCell ref="A16:F17"/>
    <mergeCell ref="C18:F18"/>
    <mergeCell ref="E4:F4"/>
  </mergeCells>
  <printOptions horizontalCentered="1"/>
  <pageMargins left="0.39370078740157483" right="0" top="0.39370078740157483" bottom="0" header="0" footer="0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F28" sqref="F28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62" t="s">
        <v>112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236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37"/>
      <c r="M2" s="194" t="s">
        <v>52</v>
      </c>
    </row>
    <row r="3" spans="1:17" s="59" customFormat="1" ht="21.75" customHeight="1" x14ac:dyDescent="0.2">
      <c r="A3" s="323"/>
      <c r="B3" s="360" t="s">
        <v>22</v>
      </c>
      <c r="C3" s="360" t="s">
        <v>91</v>
      </c>
      <c r="D3" s="364" t="s">
        <v>90</v>
      </c>
      <c r="E3" s="360" t="s">
        <v>53</v>
      </c>
      <c r="F3" s="360" t="s">
        <v>54</v>
      </c>
      <c r="G3" s="360" t="s">
        <v>55</v>
      </c>
      <c r="H3" s="364" t="s">
        <v>83</v>
      </c>
      <c r="I3" s="360" t="s">
        <v>17</v>
      </c>
      <c r="J3" s="360" t="s">
        <v>8</v>
      </c>
      <c r="K3" s="360" t="s">
        <v>13</v>
      </c>
      <c r="L3" s="361" t="s">
        <v>56</v>
      </c>
      <c r="M3" s="360" t="s">
        <v>69</v>
      </c>
    </row>
    <row r="4" spans="1:17" s="60" customFormat="1" ht="92.25" customHeight="1" x14ac:dyDescent="0.2">
      <c r="A4" s="363"/>
      <c r="B4" s="360"/>
      <c r="C4" s="360"/>
      <c r="D4" s="365"/>
      <c r="E4" s="360"/>
      <c r="F4" s="360"/>
      <c r="G4" s="360"/>
      <c r="H4" s="365"/>
      <c r="I4" s="360"/>
      <c r="J4" s="360"/>
      <c r="K4" s="360"/>
      <c r="L4" s="361"/>
      <c r="M4" s="360"/>
    </row>
    <row r="5" spans="1:17" s="50" customFormat="1" ht="13.5" customHeight="1" x14ac:dyDescent="0.2">
      <c r="A5" s="201" t="s">
        <v>3</v>
      </c>
      <c r="B5" s="201">
        <v>1</v>
      </c>
      <c r="C5" s="201">
        <v>2</v>
      </c>
      <c r="D5" s="201">
        <v>3</v>
      </c>
      <c r="E5" s="201">
        <v>4</v>
      </c>
      <c r="F5" s="201">
        <v>5</v>
      </c>
      <c r="G5" s="201">
        <v>6</v>
      </c>
      <c r="H5" s="201">
        <v>7</v>
      </c>
      <c r="I5" s="201">
        <v>8</v>
      </c>
      <c r="J5" s="201">
        <v>9</v>
      </c>
      <c r="K5" s="201">
        <v>10</v>
      </c>
      <c r="L5" s="201">
        <v>11</v>
      </c>
      <c r="M5" s="201">
        <v>12</v>
      </c>
      <c r="O5" s="136"/>
      <c r="P5" s="136"/>
      <c r="Q5" s="136"/>
    </row>
    <row r="6" spans="1:17" s="51" customFormat="1" ht="29.25" customHeight="1" x14ac:dyDescent="0.25">
      <c r="A6" s="178" t="s">
        <v>34</v>
      </c>
      <c r="B6" s="176">
        <f t="shared" ref="B6:M6" si="0">SUM(B7:B10)</f>
        <v>4024</v>
      </c>
      <c r="C6" s="176">
        <f t="shared" si="0"/>
        <v>2915</v>
      </c>
      <c r="D6" s="176">
        <f t="shared" si="0"/>
        <v>1205</v>
      </c>
      <c r="E6" s="176">
        <f t="shared" si="0"/>
        <v>957</v>
      </c>
      <c r="F6" s="176">
        <f t="shared" si="0"/>
        <v>411</v>
      </c>
      <c r="G6" s="176">
        <f t="shared" si="0"/>
        <v>181</v>
      </c>
      <c r="H6" s="176">
        <f t="shared" si="0"/>
        <v>34</v>
      </c>
      <c r="I6" s="176">
        <f t="shared" si="0"/>
        <v>33</v>
      </c>
      <c r="J6" s="176">
        <f t="shared" si="0"/>
        <v>2603</v>
      </c>
      <c r="K6" s="176">
        <f t="shared" si="0"/>
        <v>2452</v>
      </c>
      <c r="L6" s="176">
        <f t="shared" si="0"/>
        <v>2034</v>
      </c>
      <c r="M6" s="176">
        <f t="shared" si="0"/>
        <v>1183</v>
      </c>
      <c r="N6" s="137"/>
    </row>
    <row r="7" spans="1:17" s="51" customFormat="1" ht="29.25" customHeight="1" x14ac:dyDescent="0.25">
      <c r="A7" s="228" t="s">
        <v>72</v>
      </c>
      <c r="B7" s="217">
        <v>401</v>
      </c>
      <c r="C7" s="217">
        <v>285</v>
      </c>
      <c r="D7" s="217">
        <v>130</v>
      </c>
      <c r="E7" s="217">
        <v>81</v>
      </c>
      <c r="F7" s="217">
        <v>33</v>
      </c>
      <c r="G7" s="217">
        <v>18</v>
      </c>
      <c r="H7" s="217">
        <v>1</v>
      </c>
      <c r="I7" s="217">
        <v>0</v>
      </c>
      <c r="J7" s="217">
        <v>242</v>
      </c>
      <c r="K7" s="217">
        <v>248</v>
      </c>
      <c r="L7" s="217">
        <v>210</v>
      </c>
      <c r="M7" s="217">
        <v>146</v>
      </c>
      <c r="N7" s="137"/>
    </row>
    <row r="8" spans="1:17" s="51" customFormat="1" ht="29.25" customHeight="1" x14ac:dyDescent="0.25">
      <c r="A8" s="228" t="s">
        <v>73</v>
      </c>
      <c r="B8" s="217">
        <v>673</v>
      </c>
      <c r="C8" s="217">
        <v>467</v>
      </c>
      <c r="D8" s="217">
        <v>237</v>
      </c>
      <c r="E8" s="217">
        <v>197</v>
      </c>
      <c r="F8" s="217">
        <v>61</v>
      </c>
      <c r="G8" s="217">
        <v>26</v>
      </c>
      <c r="H8" s="217">
        <v>9</v>
      </c>
      <c r="I8" s="217">
        <v>8</v>
      </c>
      <c r="J8" s="217">
        <v>439</v>
      </c>
      <c r="K8" s="217">
        <v>363</v>
      </c>
      <c r="L8" s="217">
        <v>320</v>
      </c>
      <c r="M8" s="217">
        <v>207</v>
      </c>
      <c r="N8" s="137"/>
    </row>
    <row r="9" spans="1:17" s="51" customFormat="1" ht="29.25" customHeight="1" x14ac:dyDescent="0.25">
      <c r="A9" s="228" t="s">
        <v>74</v>
      </c>
      <c r="B9" s="217">
        <v>1158</v>
      </c>
      <c r="C9" s="217">
        <v>867</v>
      </c>
      <c r="D9" s="217">
        <v>338</v>
      </c>
      <c r="E9" s="217">
        <v>260</v>
      </c>
      <c r="F9" s="217">
        <v>123</v>
      </c>
      <c r="G9" s="217">
        <v>54</v>
      </c>
      <c r="H9" s="217">
        <v>19</v>
      </c>
      <c r="I9" s="217">
        <v>8</v>
      </c>
      <c r="J9" s="217">
        <v>780</v>
      </c>
      <c r="K9" s="217">
        <v>757</v>
      </c>
      <c r="L9" s="217">
        <v>609</v>
      </c>
      <c r="M9" s="217">
        <v>326</v>
      </c>
      <c r="N9" s="137"/>
    </row>
    <row r="10" spans="1:17" s="51" customFormat="1" ht="29.25" customHeight="1" x14ac:dyDescent="0.25">
      <c r="A10" s="228" t="s">
        <v>75</v>
      </c>
      <c r="B10" s="217">
        <v>1792</v>
      </c>
      <c r="C10" s="217">
        <v>1296</v>
      </c>
      <c r="D10" s="217">
        <v>500</v>
      </c>
      <c r="E10" s="217">
        <v>419</v>
      </c>
      <c r="F10" s="217">
        <v>194</v>
      </c>
      <c r="G10" s="217">
        <v>83</v>
      </c>
      <c r="H10" s="217">
        <v>5</v>
      </c>
      <c r="I10" s="217">
        <v>17</v>
      </c>
      <c r="J10" s="217">
        <v>1142</v>
      </c>
      <c r="K10" s="217">
        <v>1084</v>
      </c>
      <c r="L10" s="217">
        <v>895</v>
      </c>
      <c r="M10" s="217">
        <v>504</v>
      </c>
      <c r="N10" s="137"/>
    </row>
    <row r="11" spans="1:17" ht="15" customHeight="1" x14ac:dyDescent="0.25">
      <c r="J11" s="139"/>
      <c r="K11" s="138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I24" sqref="I24"/>
    </sheetView>
  </sheetViews>
  <sheetFormatPr defaultRowHeight="15.75" x14ac:dyDescent="0.25"/>
  <cols>
    <col min="1" max="1" width="40.7109375" style="140" customWidth="1"/>
    <col min="2" max="2" width="12.140625" style="140" customWidth="1"/>
    <col min="3" max="3" width="13.85546875" style="141" customWidth="1"/>
    <col min="4" max="4" width="14.7109375" style="141" customWidth="1"/>
    <col min="5" max="5" width="10.7109375" style="141" customWidth="1"/>
    <col min="6" max="6" width="13" style="141" customWidth="1"/>
    <col min="7" max="7" width="12.140625" style="141" customWidth="1"/>
    <col min="8" max="8" width="10.85546875" style="141" customWidth="1"/>
    <col min="9" max="9" width="16.5703125" style="141" customWidth="1"/>
    <col min="10" max="10" width="14.7109375" style="141" customWidth="1"/>
    <col min="11" max="11" width="12.5703125" style="141" customWidth="1"/>
    <col min="12" max="12" width="12" style="141" customWidth="1"/>
    <col min="13" max="13" width="12.85546875" style="54" customWidth="1"/>
    <col min="14" max="258" width="9.140625" style="141"/>
    <col min="259" max="259" width="33.85546875" style="141" customWidth="1"/>
    <col min="260" max="260" width="10.5703125" style="141" customWidth="1"/>
    <col min="261" max="261" width="14.28515625" style="141" customWidth="1"/>
    <col min="262" max="262" width="12.140625" style="141" customWidth="1"/>
    <col min="263" max="263" width="13" style="141" customWidth="1"/>
    <col min="264" max="264" width="12.140625" style="141" customWidth="1"/>
    <col min="265" max="265" width="18" style="141" customWidth="1"/>
    <col min="266" max="266" width="14.7109375" style="141" customWidth="1"/>
    <col min="267" max="267" width="12.5703125" style="141" customWidth="1"/>
    <col min="268" max="268" width="12" style="141" customWidth="1"/>
    <col min="269" max="269" width="12.140625" style="141" customWidth="1"/>
    <col min="270" max="514" width="9.140625" style="141"/>
    <col min="515" max="515" width="33.85546875" style="141" customWidth="1"/>
    <col min="516" max="516" width="10.5703125" style="141" customWidth="1"/>
    <col min="517" max="517" width="14.28515625" style="141" customWidth="1"/>
    <col min="518" max="518" width="12.140625" style="141" customWidth="1"/>
    <col min="519" max="519" width="13" style="141" customWidth="1"/>
    <col min="520" max="520" width="12.140625" style="141" customWidth="1"/>
    <col min="521" max="521" width="18" style="141" customWidth="1"/>
    <col min="522" max="522" width="14.7109375" style="141" customWidth="1"/>
    <col min="523" max="523" width="12.5703125" style="141" customWidth="1"/>
    <col min="524" max="524" width="12" style="141" customWidth="1"/>
    <col min="525" max="525" width="12.140625" style="141" customWidth="1"/>
    <col min="526" max="770" width="9.140625" style="141"/>
    <col min="771" max="771" width="33.85546875" style="141" customWidth="1"/>
    <col min="772" max="772" width="10.5703125" style="141" customWidth="1"/>
    <col min="773" max="773" width="14.28515625" style="141" customWidth="1"/>
    <col min="774" max="774" width="12.140625" style="141" customWidth="1"/>
    <col min="775" max="775" width="13" style="141" customWidth="1"/>
    <col min="776" max="776" width="12.140625" style="141" customWidth="1"/>
    <col min="777" max="777" width="18" style="141" customWidth="1"/>
    <col min="778" max="778" width="14.7109375" style="141" customWidth="1"/>
    <col min="779" max="779" width="12.5703125" style="141" customWidth="1"/>
    <col min="780" max="780" width="12" style="141" customWidth="1"/>
    <col min="781" max="781" width="12.140625" style="141" customWidth="1"/>
    <col min="782" max="1026" width="9.140625" style="141"/>
    <col min="1027" max="1027" width="33.85546875" style="141" customWidth="1"/>
    <col min="1028" max="1028" width="10.5703125" style="141" customWidth="1"/>
    <col min="1029" max="1029" width="14.28515625" style="141" customWidth="1"/>
    <col min="1030" max="1030" width="12.140625" style="141" customWidth="1"/>
    <col min="1031" max="1031" width="13" style="141" customWidth="1"/>
    <col min="1032" max="1032" width="12.140625" style="141" customWidth="1"/>
    <col min="1033" max="1033" width="18" style="141" customWidth="1"/>
    <col min="1034" max="1034" width="14.7109375" style="141" customWidth="1"/>
    <col min="1035" max="1035" width="12.5703125" style="141" customWidth="1"/>
    <col min="1036" max="1036" width="12" style="141" customWidth="1"/>
    <col min="1037" max="1037" width="12.140625" style="141" customWidth="1"/>
    <col min="1038" max="1282" width="9.140625" style="141"/>
    <col min="1283" max="1283" width="33.85546875" style="141" customWidth="1"/>
    <col min="1284" max="1284" width="10.5703125" style="141" customWidth="1"/>
    <col min="1285" max="1285" width="14.28515625" style="141" customWidth="1"/>
    <col min="1286" max="1286" width="12.140625" style="141" customWidth="1"/>
    <col min="1287" max="1287" width="13" style="141" customWidth="1"/>
    <col min="1288" max="1288" width="12.140625" style="141" customWidth="1"/>
    <col min="1289" max="1289" width="18" style="141" customWidth="1"/>
    <col min="1290" max="1290" width="14.7109375" style="141" customWidth="1"/>
    <col min="1291" max="1291" width="12.5703125" style="141" customWidth="1"/>
    <col min="1292" max="1292" width="12" style="141" customWidth="1"/>
    <col min="1293" max="1293" width="12.140625" style="141" customWidth="1"/>
    <col min="1294" max="1538" width="9.140625" style="141"/>
    <col min="1539" max="1539" width="33.85546875" style="141" customWidth="1"/>
    <col min="1540" max="1540" width="10.5703125" style="141" customWidth="1"/>
    <col min="1541" max="1541" width="14.28515625" style="141" customWidth="1"/>
    <col min="1542" max="1542" width="12.140625" style="141" customWidth="1"/>
    <col min="1543" max="1543" width="13" style="141" customWidth="1"/>
    <col min="1544" max="1544" width="12.140625" style="141" customWidth="1"/>
    <col min="1545" max="1545" width="18" style="141" customWidth="1"/>
    <col min="1546" max="1546" width="14.7109375" style="141" customWidth="1"/>
    <col min="1547" max="1547" width="12.5703125" style="141" customWidth="1"/>
    <col min="1548" max="1548" width="12" style="141" customWidth="1"/>
    <col min="1549" max="1549" width="12.140625" style="141" customWidth="1"/>
    <col min="1550" max="1794" width="9.140625" style="141"/>
    <col min="1795" max="1795" width="33.85546875" style="141" customWidth="1"/>
    <col min="1796" max="1796" width="10.5703125" style="141" customWidth="1"/>
    <col min="1797" max="1797" width="14.28515625" style="141" customWidth="1"/>
    <col min="1798" max="1798" width="12.140625" style="141" customWidth="1"/>
    <col min="1799" max="1799" width="13" style="141" customWidth="1"/>
    <col min="1800" max="1800" width="12.140625" style="141" customWidth="1"/>
    <col min="1801" max="1801" width="18" style="141" customWidth="1"/>
    <col min="1802" max="1802" width="14.7109375" style="141" customWidth="1"/>
    <col min="1803" max="1803" width="12.5703125" style="141" customWidth="1"/>
    <col min="1804" max="1804" width="12" style="141" customWidth="1"/>
    <col min="1805" max="1805" width="12.140625" style="141" customWidth="1"/>
    <col min="1806" max="2050" width="9.140625" style="141"/>
    <col min="2051" max="2051" width="33.85546875" style="141" customWidth="1"/>
    <col min="2052" max="2052" width="10.5703125" style="141" customWidth="1"/>
    <col min="2053" max="2053" width="14.28515625" style="141" customWidth="1"/>
    <col min="2054" max="2054" width="12.140625" style="141" customWidth="1"/>
    <col min="2055" max="2055" width="13" style="141" customWidth="1"/>
    <col min="2056" max="2056" width="12.140625" style="141" customWidth="1"/>
    <col min="2057" max="2057" width="18" style="141" customWidth="1"/>
    <col min="2058" max="2058" width="14.7109375" style="141" customWidth="1"/>
    <col min="2059" max="2059" width="12.5703125" style="141" customWidth="1"/>
    <col min="2060" max="2060" width="12" style="141" customWidth="1"/>
    <col min="2061" max="2061" width="12.140625" style="141" customWidth="1"/>
    <col min="2062" max="2306" width="9.140625" style="141"/>
    <col min="2307" max="2307" width="33.85546875" style="141" customWidth="1"/>
    <col min="2308" max="2308" width="10.5703125" style="141" customWidth="1"/>
    <col min="2309" max="2309" width="14.28515625" style="141" customWidth="1"/>
    <col min="2310" max="2310" width="12.140625" style="141" customWidth="1"/>
    <col min="2311" max="2311" width="13" style="141" customWidth="1"/>
    <col min="2312" max="2312" width="12.140625" style="141" customWidth="1"/>
    <col min="2313" max="2313" width="18" style="141" customWidth="1"/>
    <col min="2314" max="2314" width="14.7109375" style="141" customWidth="1"/>
    <col min="2315" max="2315" width="12.5703125" style="141" customWidth="1"/>
    <col min="2316" max="2316" width="12" style="141" customWidth="1"/>
    <col min="2317" max="2317" width="12.140625" style="141" customWidth="1"/>
    <col min="2318" max="2562" width="9.140625" style="141"/>
    <col min="2563" max="2563" width="33.85546875" style="141" customWidth="1"/>
    <col min="2564" max="2564" width="10.5703125" style="141" customWidth="1"/>
    <col min="2565" max="2565" width="14.28515625" style="141" customWidth="1"/>
    <col min="2566" max="2566" width="12.140625" style="141" customWidth="1"/>
    <col min="2567" max="2567" width="13" style="141" customWidth="1"/>
    <col min="2568" max="2568" width="12.140625" style="141" customWidth="1"/>
    <col min="2569" max="2569" width="18" style="141" customWidth="1"/>
    <col min="2570" max="2570" width="14.7109375" style="141" customWidth="1"/>
    <col min="2571" max="2571" width="12.5703125" style="141" customWidth="1"/>
    <col min="2572" max="2572" width="12" style="141" customWidth="1"/>
    <col min="2573" max="2573" width="12.140625" style="141" customWidth="1"/>
    <col min="2574" max="2818" width="9.140625" style="141"/>
    <col min="2819" max="2819" width="33.85546875" style="141" customWidth="1"/>
    <col min="2820" max="2820" width="10.5703125" style="141" customWidth="1"/>
    <col min="2821" max="2821" width="14.28515625" style="141" customWidth="1"/>
    <col min="2822" max="2822" width="12.140625" style="141" customWidth="1"/>
    <col min="2823" max="2823" width="13" style="141" customWidth="1"/>
    <col min="2824" max="2824" width="12.140625" style="141" customWidth="1"/>
    <col min="2825" max="2825" width="18" style="141" customWidth="1"/>
    <col min="2826" max="2826" width="14.7109375" style="141" customWidth="1"/>
    <col min="2827" max="2827" width="12.5703125" style="141" customWidth="1"/>
    <col min="2828" max="2828" width="12" style="141" customWidth="1"/>
    <col min="2829" max="2829" width="12.140625" style="141" customWidth="1"/>
    <col min="2830" max="3074" width="9.140625" style="141"/>
    <col min="3075" max="3075" width="33.85546875" style="141" customWidth="1"/>
    <col min="3076" max="3076" width="10.5703125" style="141" customWidth="1"/>
    <col min="3077" max="3077" width="14.28515625" style="141" customWidth="1"/>
    <col min="3078" max="3078" width="12.140625" style="141" customWidth="1"/>
    <col min="3079" max="3079" width="13" style="141" customWidth="1"/>
    <col min="3080" max="3080" width="12.140625" style="141" customWidth="1"/>
    <col min="3081" max="3081" width="18" style="141" customWidth="1"/>
    <col min="3082" max="3082" width="14.7109375" style="141" customWidth="1"/>
    <col min="3083" max="3083" width="12.5703125" style="141" customWidth="1"/>
    <col min="3084" max="3084" width="12" style="141" customWidth="1"/>
    <col min="3085" max="3085" width="12.140625" style="141" customWidth="1"/>
    <col min="3086" max="3330" width="9.140625" style="141"/>
    <col min="3331" max="3331" width="33.85546875" style="141" customWidth="1"/>
    <col min="3332" max="3332" width="10.5703125" style="141" customWidth="1"/>
    <col min="3333" max="3333" width="14.28515625" style="141" customWidth="1"/>
    <col min="3334" max="3334" width="12.140625" style="141" customWidth="1"/>
    <col min="3335" max="3335" width="13" style="141" customWidth="1"/>
    <col min="3336" max="3336" width="12.140625" style="141" customWidth="1"/>
    <col min="3337" max="3337" width="18" style="141" customWidth="1"/>
    <col min="3338" max="3338" width="14.7109375" style="141" customWidth="1"/>
    <col min="3339" max="3339" width="12.5703125" style="141" customWidth="1"/>
    <col min="3340" max="3340" width="12" style="141" customWidth="1"/>
    <col min="3341" max="3341" width="12.140625" style="141" customWidth="1"/>
    <col min="3342" max="3586" width="9.140625" style="141"/>
    <col min="3587" max="3587" width="33.85546875" style="141" customWidth="1"/>
    <col min="3588" max="3588" width="10.5703125" style="141" customWidth="1"/>
    <col min="3589" max="3589" width="14.28515625" style="141" customWidth="1"/>
    <col min="3590" max="3590" width="12.140625" style="141" customWidth="1"/>
    <col min="3591" max="3591" width="13" style="141" customWidth="1"/>
    <col min="3592" max="3592" width="12.140625" style="141" customWidth="1"/>
    <col min="3593" max="3593" width="18" style="141" customWidth="1"/>
    <col min="3594" max="3594" width="14.7109375" style="141" customWidth="1"/>
    <col min="3595" max="3595" width="12.5703125" style="141" customWidth="1"/>
    <col min="3596" max="3596" width="12" style="141" customWidth="1"/>
    <col min="3597" max="3597" width="12.140625" style="141" customWidth="1"/>
    <col min="3598" max="3842" width="9.140625" style="141"/>
    <col min="3843" max="3843" width="33.85546875" style="141" customWidth="1"/>
    <col min="3844" max="3844" width="10.5703125" style="141" customWidth="1"/>
    <col min="3845" max="3845" width="14.28515625" style="141" customWidth="1"/>
    <col min="3846" max="3846" width="12.140625" style="141" customWidth="1"/>
    <col min="3847" max="3847" width="13" style="141" customWidth="1"/>
    <col min="3848" max="3848" width="12.140625" style="141" customWidth="1"/>
    <col min="3849" max="3849" width="18" style="141" customWidth="1"/>
    <col min="3850" max="3850" width="14.7109375" style="141" customWidth="1"/>
    <col min="3851" max="3851" width="12.5703125" style="141" customWidth="1"/>
    <col min="3852" max="3852" width="12" style="141" customWidth="1"/>
    <col min="3853" max="3853" width="12.140625" style="141" customWidth="1"/>
    <col min="3854" max="4098" width="9.140625" style="141"/>
    <col min="4099" max="4099" width="33.85546875" style="141" customWidth="1"/>
    <col min="4100" max="4100" width="10.5703125" style="141" customWidth="1"/>
    <col min="4101" max="4101" width="14.28515625" style="141" customWidth="1"/>
    <col min="4102" max="4102" width="12.140625" style="141" customWidth="1"/>
    <col min="4103" max="4103" width="13" style="141" customWidth="1"/>
    <col min="4104" max="4104" width="12.140625" style="141" customWidth="1"/>
    <col min="4105" max="4105" width="18" style="141" customWidth="1"/>
    <col min="4106" max="4106" width="14.7109375" style="141" customWidth="1"/>
    <col min="4107" max="4107" width="12.5703125" style="141" customWidth="1"/>
    <col min="4108" max="4108" width="12" style="141" customWidth="1"/>
    <col min="4109" max="4109" width="12.140625" style="141" customWidth="1"/>
    <col min="4110" max="4354" width="9.140625" style="141"/>
    <col min="4355" max="4355" width="33.85546875" style="141" customWidth="1"/>
    <col min="4356" max="4356" width="10.5703125" style="141" customWidth="1"/>
    <col min="4357" max="4357" width="14.28515625" style="141" customWidth="1"/>
    <col min="4358" max="4358" width="12.140625" style="141" customWidth="1"/>
    <col min="4359" max="4359" width="13" style="141" customWidth="1"/>
    <col min="4360" max="4360" width="12.140625" style="141" customWidth="1"/>
    <col min="4361" max="4361" width="18" style="141" customWidth="1"/>
    <col min="4362" max="4362" width="14.7109375" style="141" customWidth="1"/>
    <col min="4363" max="4363" width="12.5703125" style="141" customWidth="1"/>
    <col min="4364" max="4364" width="12" style="141" customWidth="1"/>
    <col min="4365" max="4365" width="12.140625" style="141" customWidth="1"/>
    <col min="4366" max="4610" width="9.140625" style="141"/>
    <col min="4611" max="4611" width="33.85546875" style="141" customWidth="1"/>
    <col min="4612" max="4612" width="10.5703125" style="141" customWidth="1"/>
    <col min="4613" max="4613" width="14.28515625" style="141" customWidth="1"/>
    <col min="4614" max="4614" width="12.140625" style="141" customWidth="1"/>
    <col min="4615" max="4615" width="13" style="141" customWidth="1"/>
    <col min="4616" max="4616" width="12.140625" style="141" customWidth="1"/>
    <col min="4617" max="4617" width="18" style="141" customWidth="1"/>
    <col min="4618" max="4618" width="14.7109375" style="141" customWidth="1"/>
    <col min="4619" max="4619" width="12.5703125" style="141" customWidth="1"/>
    <col min="4620" max="4620" width="12" style="141" customWidth="1"/>
    <col min="4621" max="4621" width="12.140625" style="141" customWidth="1"/>
    <col min="4622" max="4866" width="9.140625" style="141"/>
    <col min="4867" max="4867" width="33.85546875" style="141" customWidth="1"/>
    <col min="4868" max="4868" width="10.5703125" style="141" customWidth="1"/>
    <col min="4869" max="4869" width="14.28515625" style="141" customWidth="1"/>
    <col min="4870" max="4870" width="12.140625" style="141" customWidth="1"/>
    <col min="4871" max="4871" width="13" style="141" customWidth="1"/>
    <col min="4872" max="4872" width="12.140625" style="141" customWidth="1"/>
    <col min="4873" max="4873" width="18" style="141" customWidth="1"/>
    <col min="4874" max="4874" width="14.7109375" style="141" customWidth="1"/>
    <col min="4875" max="4875" width="12.5703125" style="141" customWidth="1"/>
    <col min="4876" max="4876" width="12" style="141" customWidth="1"/>
    <col min="4877" max="4877" width="12.140625" style="141" customWidth="1"/>
    <col min="4878" max="5122" width="9.140625" style="141"/>
    <col min="5123" max="5123" width="33.85546875" style="141" customWidth="1"/>
    <col min="5124" max="5124" width="10.5703125" style="141" customWidth="1"/>
    <col min="5125" max="5125" width="14.28515625" style="141" customWidth="1"/>
    <col min="5126" max="5126" width="12.140625" style="141" customWidth="1"/>
    <col min="5127" max="5127" width="13" style="141" customWidth="1"/>
    <col min="5128" max="5128" width="12.140625" style="141" customWidth="1"/>
    <col min="5129" max="5129" width="18" style="141" customWidth="1"/>
    <col min="5130" max="5130" width="14.7109375" style="141" customWidth="1"/>
    <col min="5131" max="5131" width="12.5703125" style="141" customWidth="1"/>
    <col min="5132" max="5132" width="12" style="141" customWidth="1"/>
    <col min="5133" max="5133" width="12.140625" style="141" customWidth="1"/>
    <col min="5134" max="5378" width="9.140625" style="141"/>
    <col min="5379" max="5379" width="33.85546875" style="141" customWidth="1"/>
    <col min="5380" max="5380" width="10.5703125" style="141" customWidth="1"/>
    <col min="5381" max="5381" width="14.28515625" style="141" customWidth="1"/>
    <col min="5382" max="5382" width="12.140625" style="141" customWidth="1"/>
    <col min="5383" max="5383" width="13" style="141" customWidth="1"/>
    <col min="5384" max="5384" width="12.140625" style="141" customWidth="1"/>
    <col min="5385" max="5385" width="18" style="141" customWidth="1"/>
    <col min="5386" max="5386" width="14.7109375" style="141" customWidth="1"/>
    <col min="5387" max="5387" width="12.5703125" style="141" customWidth="1"/>
    <col min="5388" max="5388" width="12" style="141" customWidth="1"/>
    <col min="5389" max="5389" width="12.140625" style="141" customWidth="1"/>
    <col min="5390" max="5634" width="9.140625" style="141"/>
    <col min="5635" max="5635" width="33.85546875" style="141" customWidth="1"/>
    <col min="5636" max="5636" width="10.5703125" style="141" customWidth="1"/>
    <col min="5637" max="5637" width="14.28515625" style="141" customWidth="1"/>
    <col min="5638" max="5638" width="12.140625" style="141" customWidth="1"/>
    <col min="5639" max="5639" width="13" style="141" customWidth="1"/>
    <col min="5640" max="5640" width="12.140625" style="141" customWidth="1"/>
    <col min="5641" max="5641" width="18" style="141" customWidth="1"/>
    <col min="5642" max="5642" width="14.7109375" style="141" customWidth="1"/>
    <col min="5643" max="5643" width="12.5703125" style="141" customWidth="1"/>
    <col min="5644" max="5644" width="12" style="141" customWidth="1"/>
    <col min="5645" max="5645" width="12.140625" style="141" customWidth="1"/>
    <col min="5646" max="5890" width="9.140625" style="141"/>
    <col min="5891" max="5891" width="33.85546875" style="141" customWidth="1"/>
    <col min="5892" max="5892" width="10.5703125" style="141" customWidth="1"/>
    <col min="5893" max="5893" width="14.28515625" style="141" customWidth="1"/>
    <col min="5894" max="5894" width="12.140625" style="141" customWidth="1"/>
    <col min="5895" max="5895" width="13" style="141" customWidth="1"/>
    <col min="5896" max="5896" width="12.140625" style="141" customWidth="1"/>
    <col min="5897" max="5897" width="18" style="141" customWidth="1"/>
    <col min="5898" max="5898" width="14.7109375" style="141" customWidth="1"/>
    <col min="5899" max="5899" width="12.5703125" style="141" customWidth="1"/>
    <col min="5900" max="5900" width="12" style="141" customWidth="1"/>
    <col min="5901" max="5901" width="12.140625" style="141" customWidth="1"/>
    <col min="5902" max="6146" width="9.140625" style="141"/>
    <col min="6147" max="6147" width="33.85546875" style="141" customWidth="1"/>
    <col min="6148" max="6148" width="10.5703125" style="141" customWidth="1"/>
    <col min="6149" max="6149" width="14.28515625" style="141" customWidth="1"/>
    <col min="6150" max="6150" width="12.140625" style="141" customWidth="1"/>
    <col min="6151" max="6151" width="13" style="141" customWidth="1"/>
    <col min="6152" max="6152" width="12.140625" style="141" customWidth="1"/>
    <col min="6153" max="6153" width="18" style="141" customWidth="1"/>
    <col min="6154" max="6154" width="14.7109375" style="141" customWidth="1"/>
    <col min="6155" max="6155" width="12.5703125" style="141" customWidth="1"/>
    <col min="6156" max="6156" width="12" style="141" customWidth="1"/>
    <col min="6157" max="6157" width="12.140625" style="141" customWidth="1"/>
    <col min="6158" max="6402" width="9.140625" style="141"/>
    <col min="6403" max="6403" width="33.85546875" style="141" customWidth="1"/>
    <col min="6404" max="6404" width="10.5703125" style="141" customWidth="1"/>
    <col min="6405" max="6405" width="14.28515625" style="141" customWidth="1"/>
    <col min="6406" max="6406" width="12.140625" style="141" customWidth="1"/>
    <col min="6407" max="6407" width="13" style="141" customWidth="1"/>
    <col min="6408" max="6408" width="12.140625" style="141" customWidth="1"/>
    <col min="6409" max="6409" width="18" style="141" customWidth="1"/>
    <col min="6410" max="6410" width="14.7109375" style="141" customWidth="1"/>
    <col min="6411" max="6411" width="12.5703125" style="141" customWidth="1"/>
    <col min="6412" max="6412" width="12" style="141" customWidth="1"/>
    <col min="6413" max="6413" width="12.140625" style="141" customWidth="1"/>
    <col min="6414" max="6658" width="9.140625" style="141"/>
    <col min="6659" max="6659" width="33.85546875" style="141" customWidth="1"/>
    <col min="6660" max="6660" width="10.5703125" style="141" customWidth="1"/>
    <col min="6661" max="6661" width="14.28515625" style="141" customWidth="1"/>
    <col min="6662" max="6662" width="12.140625" style="141" customWidth="1"/>
    <col min="6663" max="6663" width="13" style="141" customWidth="1"/>
    <col min="6664" max="6664" width="12.140625" style="141" customWidth="1"/>
    <col min="6665" max="6665" width="18" style="141" customWidth="1"/>
    <col min="6666" max="6666" width="14.7109375" style="141" customWidth="1"/>
    <col min="6667" max="6667" width="12.5703125" style="141" customWidth="1"/>
    <col min="6668" max="6668" width="12" style="141" customWidth="1"/>
    <col min="6669" max="6669" width="12.140625" style="141" customWidth="1"/>
    <col min="6670" max="6914" width="9.140625" style="141"/>
    <col min="6915" max="6915" width="33.85546875" style="141" customWidth="1"/>
    <col min="6916" max="6916" width="10.5703125" style="141" customWidth="1"/>
    <col min="6917" max="6917" width="14.28515625" style="141" customWidth="1"/>
    <col min="6918" max="6918" width="12.140625" style="141" customWidth="1"/>
    <col min="6919" max="6919" width="13" style="141" customWidth="1"/>
    <col min="6920" max="6920" width="12.140625" style="141" customWidth="1"/>
    <col min="6921" max="6921" width="18" style="141" customWidth="1"/>
    <col min="6922" max="6922" width="14.7109375" style="141" customWidth="1"/>
    <col min="6923" max="6923" width="12.5703125" style="141" customWidth="1"/>
    <col min="6924" max="6924" width="12" style="141" customWidth="1"/>
    <col min="6925" max="6925" width="12.140625" style="141" customWidth="1"/>
    <col min="6926" max="7170" width="9.140625" style="141"/>
    <col min="7171" max="7171" width="33.85546875" style="141" customWidth="1"/>
    <col min="7172" max="7172" width="10.5703125" style="141" customWidth="1"/>
    <col min="7173" max="7173" width="14.28515625" style="141" customWidth="1"/>
    <col min="7174" max="7174" width="12.140625" style="141" customWidth="1"/>
    <col min="7175" max="7175" width="13" style="141" customWidth="1"/>
    <col min="7176" max="7176" width="12.140625" style="141" customWidth="1"/>
    <col min="7177" max="7177" width="18" style="141" customWidth="1"/>
    <col min="7178" max="7178" width="14.7109375" style="141" customWidth="1"/>
    <col min="7179" max="7179" width="12.5703125" style="141" customWidth="1"/>
    <col min="7180" max="7180" width="12" style="141" customWidth="1"/>
    <col min="7181" max="7181" width="12.140625" style="141" customWidth="1"/>
    <col min="7182" max="7426" width="9.140625" style="141"/>
    <col min="7427" max="7427" width="33.85546875" style="141" customWidth="1"/>
    <col min="7428" max="7428" width="10.5703125" style="141" customWidth="1"/>
    <col min="7429" max="7429" width="14.28515625" style="141" customWidth="1"/>
    <col min="7430" max="7430" width="12.140625" style="141" customWidth="1"/>
    <col min="7431" max="7431" width="13" style="141" customWidth="1"/>
    <col min="7432" max="7432" width="12.140625" style="141" customWidth="1"/>
    <col min="7433" max="7433" width="18" style="141" customWidth="1"/>
    <col min="7434" max="7434" width="14.7109375" style="141" customWidth="1"/>
    <col min="7435" max="7435" width="12.5703125" style="141" customWidth="1"/>
    <col min="7436" max="7436" width="12" style="141" customWidth="1"/>
    <col min="7437" max="7437" width="12.140625" style="141" customWidth="1"/>
    <col min="7438" max="7682" width="9.140625" style="141"/>
    <col min="7683" max="7683" width="33.85546875" style="141" customWidth="1"/>
    <col min="7684" max="7684" width="10.5703125" style="141" customWidth="1"/>
    <col min="7685" max="7685" width="14.28515625" style="141" customWidth="1"/>
    <col min="7686" max="7686" width="12.140625" style="141" customWidth="1"/>
    <col min="7687" max="7687" width="13" style="141" customWidth="1"/>
    <col min="7688" max="7688" width="12.140625" style="141" customWidth="1"/>
    <col min="7689" max="7689" width="18" style="141" customWidth="1"/>
    <col min="7690" max="7690" width="14.7109375" style="141" customWidth="1"/>
    <col min="7691" max="7691" width="12.5703125" style="141" customWidth="1"/>
    <col min="7692" max="7692" width="12" style="141" customWidth="1"/>
    <col min="7693" max="7693" width="12.140625" style="141" customWidth="1"/>
    <col min="7694" max="7938" width="9.140625" style="141"/>
    <col min="7939" max="7939" width="33.85546875" style="141" customWidth="1"/>
    <col min="7940" max="7940" width="10.5703125" style="141" customWidth="1"/>
    <col min="7941" max="7941" width="14.28515625" style="141" customWidth="1"/>
    <col min="7942" max="7942" width="12.140625" style="141" customWidth="1"/>
    <col min="7943" max="7943" width="13" style="141" customWidth="1"/>
    <col min="7944" max="7944" width="12.140625" style="141" customWidth="1"/>
    <col min="7945" max="7945" width="18" style="141" customWidth="1"/>
    <col min="7946" max="7946" width="14.7109375" style="141" customWidth="1"/>
    <col min="7947" max="7947" width="12.5703125" style="141" customWidth="1"/>
    <col min="7948" max="7948" width="12" style="141" customWidth="1"/>
    <col min="7949" max="7949" width="12.140625" style="141" customWidth="1"/>
    <col min="7950" max="8194" width="9.140625" style="141"/>
    <col min="8195" max="8195" width="33.85546875" style="141" customWidth="1"/>
    <col min="8196" max="8196" width="10.5703125" style="141" customWidth="1"/>
    <col min="8197" max="8197" width="14.28515625" style="141" customWidth="1"/>
    <col min="8198" max="8198" width="12.140625" style="141" customWidth="1"/>
    <col min="8199" max="8199" width="13" style="141" customWidth="1"/>
    <col min="8200" max="8200" width="12.140625" style="141" customWidth="1"/>
    <col min="8201" max="8201" width="18" style="141" customWidth="1"/>
    <col min="8202" max="8202" width="14.7109375" style="141" customWidth="1"/>
    <col min="8203" max="8203" width="12.5703125" style="141" customWidth="1"/>
    <col min="8204" max="8204" width="12" style="141" customWidth="1"/>
    <col min="8205" max="8205" width="12.140625" style="141" customWidth="1"/>
    <col min="8206" max="8450" width="9.140625" style="141"/>
    <col min="8451" max="8451" width="33.85546875" style="141" customWidth="1"/>
    <col min="8452" max="8452" width="10.5703125" style="141" customWidth="1"/>
    <col min="8453" max="8453" width="14.28515625" style="141" customWidth="1"/>
    <col min="8454" max="8454" width="12.140625" style="141" customWidth="1"/>
    <col min="8455" max="8455" width="13" style="141" customWidth="1"/>
    <col min="8456" max="8456" width="12.140625" style="141" customWidth="1"/>
    <col min="8457" max="8457" width="18" style="141" customWidth="1"/>
    <col min="8458" max="8458" width="14.7109375" style="141" customWidth="1"/>
    <col min="8459" max="8459" width="12.5703125" style="141" customWidth="1"/>
    <col min="8460" max="8460" width="12" style="141" customWidth="1"/>
    <col min="8461" max="8461" width="12.140625" style="141" customWidth="1"/>
    <col min="8462" max="8706" width="9.140625" style="141"/>
    <col min="8707" max="8707" width="33.85546875" style="141" customWidth="1"/>
    <col min="8708" max="8708" width="10.5703125" style="141" customWidth="1"/>
    <col min="8709" max="8709" width="14.28515625" style="141" customWidth="1"/>
    <col min="8710" max="8710" width="12.140625" style="141" customWidth="1"/>
    <col min="8711" max="8711" width="13" style="141" customWidth="1"/>
    <col min="8712" max="8712" width="12.140625" style="141" customWidth="1"/>
    <col min="8713" max="8713" width="18" style="141" customWidth="1"/>
    <col min="8714" max="8714" width="14.7109375" style="141" customWidth="1"/>
    <col min="8715" max="8715" width="12.5703125" style="141" customWidth="1"/>
    <col min="8716" max="8716" width="12" style="141" customWidth="1"/>
    <col min="8717" max="8717" width="12.140625" style="141" customWidth="1"/>
    <col min="8718" max="8962" width="9.140625" style="141"/>
    <col min="8963" max="8963" width="33.85546875" style="141" customWidth="1"/>
    <col min="8964" max="8964" width="10.5703125" style="141" customWidth="1"/>
    <col min="8965" max="8965" width="14.28515625" style="141" customWidth="1"/>
    <col min="8966" max="8966" width="12.140625" style="141" customWidth="1"/>
    <col min="8967" max="8967" width="13" style="141" customWidth="1"/>
    <col min="8968" max="8968" width="12.140625" style="141" customWidth="1"/>
    <col min="8969" max="8969" width="18" style="141" customWidth="1"/>
    <col min="8970" max="8970" width="14.7109375" style="141" customWidth="1"/>
    <col min="8971" max="8971" width="12.5703125" style="141" customWidth="1"/>
    <col min="8972" max="8972" width="12" style="141" customWidth="1"/>
    <col min="8973" max="8973" width="12.140625" style="141" customWidth="1"/>
    <col min="8974" max="9218" width="9.140625" style="141"/>
    <col min="9219" max="9219" width="33.85546875" style="141" customWidth="1"/>
    <col min="9220" max="9220" width="10.5703125" style="141" customWidth="1"/>
    <col min="9221" max="9221" width="14.28515625" style="141" customWidth="1"/>
    <col min="9222" max="9222" width="12.140625" style="141" customWidth="1"/>
    <col min="9223" max="9223" width="13" style="141" customWidth="1"/>
    <col min="9224" max="9224" width="12.140625" style="141" customWidth="1"/>
    <col min="9225" max="9225" width="18" style="141" customWidth="1"/>
    <col min="9226" max="9226" width="14.7109375" style="141" customWidth="1"/>
    <col min="9227" max="9227" width="12.5703125" style="141" customWidth="1"/>
    <col min="9228" max="9228" width="12" style="141" customWidth="1"/>
    <col min="9229" max="9229" width="12.140625" style="141" customWidth="1"/>
    <col min="9230" max="9474" width="9.140625" style="141"/>
    <col min="9475" max="9475" width="33.85546875" style="141" customWidth="1"/>
    <col min="9476" max="9476" width="10.5703125" style="141" customWidth="1"/>
    <col min="9477" max="9477" width="14.28515625" style="141" customWidth="1"/>
    <col min="9478" max="9478" width="12.140625" style="141" customWidth="1"/>
    <col min="9479" max="9479" width="13" style="141" customWidth="1"/>
    <col min="9480" max="9480" width="12.140625" style="141" customWidth="1"/>
    <col min="9481" max="9481" width="18" style="141" customWidth="1"/>
    <col min="9482" max="9482" width="14.7109375" style="141" customWidth="1"/>
    <col min="9483" max="9483" width="12.5703125" style="141" customWidth="1"/>
    <col min="9484" max="9484" width="12" style="141" customWidth="1"/>
    <col min="9485" max="9485" width="12.140625" style="141" customWidth="1"/>
    <col min="9486" max="9730" width="9.140625" style="141"/>
    <col min="9731" max="9731" width="33.85546875" style="141" customWidth="1"/>
    <col min="9732" max="9732" width="10.5703125" style="141" customWidth="1"/>
    <col min="9733" max="9733" width="14.28515625" style="141" customWidth="1"/>
    <col min="9734" max="9734" width="12.140625" style="141" customWidth="1"/>
    <col min="9735" max="9735" width="13" style="141" customWidth="1"/>
    <col min="9736" max="9736" width="12.140625" style="141" customWidth="1"/>
    <col min="9737" max="9737" width="18" style="141" customWidth="1"/>
    <col min="9738" max="9738" width="14.7109375" style="141" customWidth="1"/>
    <col min="9739" max="9739" width="12.5703125" style="141" customWidth="1"/>
    <col min="9740" max="9740" width="12" style="141" customWidth="1"/>
    <col min="9741" max="9741" width="12.140625" style="141" customWidth="1"/>
    <col min="9742" max="9986" width="9.140625" style="141"/>
    <col min="9987" max="9987" width="33.85546875" style="141" customWidth="1"/>
    <col min="9988" max="9988" width="10.5703125" style="141" customWidth="1"/>
    <col min="9989" max="9989" width="14.28515625" style="141" customWidth="1"/>
    <col min="9990" max="9990" width="12.140625" style="141" customWidth="1"/>
    <col min="9991" max="9991" width="13" style="141" customWidth="1"/>
    <col min="9992" max="9992" width="12.140625" style="141" customWidth="1"/>
    <col min="9993" max="9993" width="18" style="141" customWidth="1"/>
    <col min="9994" max="9994" width="14.7109375" style="141" customWidth="1"/>
    <col min="9995" max="9995" width="12.5703125" style="141" customWidth="1"/>
    <col min="9996" max="9996" width="12" style="141" customWidth="1"/>
    <col min="9997" max="9997" width="12.140625" style="141" customWidth="1"/>
    <col min="9998" max="10242" width="9.140625" style="141"/>
    <col min="10243" max="10243" width="33.85546875" style="141" customWidth="1"/>
    <col min="10244" max="10244" width="10.5703125" style="141" customWidth="1"/>
    <col min="10245" max="10245" width="14.28515625" style="141" customWidth="1"/>
    <col min="10246" max="10246" width="12.140625" style="141" customWidth="1"/>
    <col min="10247" max="10247" width="13" style="141" customWidth="1"/>
    <col min="10248" max="10248" width="12.140625" style="141" customWidth="1"/>
    <col min="10249" max="10249" width="18" style="141" customWidth="1"/>
    <col min="10250" max="10250" width="14.7109375" style="141" customWidth="1"/>
    <col min="10251" max="10251" width="12.5703125" style="141" customWidth="1"/>
    <col min="10252" max="10252" width="12" style="141" customWidth="1"/>
    <col min="10253" max="10253" width="12.140625" style="141" customWidth="1"/>
    <col min="10254" max="10498" width="9.140625" style="141"/>
    <col min="10499" max="10499" width="33.85546875" style="141" customWidth="1"/>
    <col min="10500" max="10500" width="10.5703125" style="141" customWidth="1"/>
    <col min="10501" max="10501" width="14.28515625" style="141" customWidth="1"/>
    <col min="10502" max="10502" width="12.140625" style="141" customWidth="1"/>
    <col min="10503" max="10503" width="13" style="141" customWidth="1"/>
    <col min="10504" max="10504" width="12.140625" style="141" customWidth="1"/>
    <col min="10505" max="10505" width="18" style="141" customWidth="1"/>
    <col min="10506" max="10506" width="14.7109375" style="141" customWidth="1"/>
    <col min="10507" max="10507" width="12.5703125" style="141" customWidth="1"/>
    <col min="10508" max="10508" width="12" style="141" customWidth="1"/>
    <col min="10509" max="10509" width="12.140625" style="141" customWidth="1"/>
    <col min="10510" max="10754" width="9.140625" style="141"/>
    <col min="10755" max="10755" width="33.85546875" style="141" customWidth="1"/>
    <col min="10756" max="10756" width="10.5703125" style="141" customWidth="1"/>
    <col min="10757" max="10757" width="14.28515625" style="141" customWidth="1"/>
    <col min="10758" max="10758" width="12.140625" style="141" customWidth="1"/>
    <col min="10759" max="10759" width="13" style="141" customWidth="1"/>
    <col min="10760" max="10760" width="12.140625" style="141" customWidth="1"/>
    <col min="10761" max="10761" width="18" style="141" customWidth="1"/>
    <col min="10762" max="10762" width="14.7109375" style="141" customWidth="1"/>
    <col min="10763" max="10763" width="12.5703125" style="141" customWidth="1"/>
    <col min="10764" max="10764" width="12" style="141" customWidth="1"/>
    <col min="10765" max="10765" width="12.140625" style="141" customWidth="1"/>
    <col min="10766" max="11010" width="9.140625" style="141"/>
    <col min="11011" max="11011" width="33.85546875" style="141" customWidth="1"/>
    <col min="11012" max="11012" width="10.5703125" style="141" customWidth="1"/>
    <col min="11013" max="11013" width="14.28515625" style="141" customWidth="1"/>
    <col min="11014" max="11014" width="12.140625" style="141" customWidth="1"/>
    <col min="11015" max="11015" width="13" style="141" customWidth="1"/>
    <col min="11016" max="11016" width="12.140625" style="141" customWidth="1"/>
    <col min="11017" max="11017" width="18" style="141" customWidth="1"/>
    <col min="11018" max="11018" width="14.7109375" style="141" customWidth="1"/>
    <col min="11019" max="11019" width="12.5703125" style="141" customWidth="1"/>
    <col min="11020" max="11020" width="12" style="141" customWidth="1"/>
    <col min="11021" max="11021" width="12.140625" style="141" customWidth="1"/>
    <col min="11022" max="11266" width="9.140625" style="141"/>
    <col min="11267" max="11267" width="33.85546875" style="141" customWidth="1"/>
    <col min="11268" max="11268" width="10.5703125" style="141" customWidth="1"/>
    <col min="11269" max="11269" width="14.28515625" style="141" customWidth="1"/>
    <col min="11270" max="11270" width="12.140625" style="141" customWidth="1"/>
    <col min="11271" max="11271" width="13" style="141" customWidth="1"/>
    <col min="11272" max="11272" width="12.140625" style="141" customWidth="1"/>
    <col min="11273" max="11273" width="18" style="141" customWidth="1"/>
    <col min="11274" max="11274" width="14.7109375" style="141" customWidth="1"/>
    <col min="11275" max="11275" width="12.5703125" style="141" customWidth="1"/>
    <col min="11276" max="11276" width="12" style="141" customWidth="1"/>
    <col min="11277" max="11277" width="12.140625" style="141" customWidth="1"/>
    <col min="11278" max="11522" width="9.140625" style="141"/>
    <col min="11523" max="11523" width="33.85546875" style="141" customWidth="1"/>
    <col min="11524" max="11524" width="10.5703125" style="141" customWidth="1"/>
    <col min="11525" max="11525" width="14.28515625" style="141" customWidth="1"/>
    <col min="11526" max="11526" width="12.140625" style="141" customWidth="1"/>
    <col min="11527" max="11527" width="13" style="141" customWidth="1"/>
    <col min="11528" max="11528" width="12.140625" style="141" customWidth="1"/>
    <col min="11529" max="11529" width="18" style="141" customWidth="1"/>
    <col min="11530" max="11530" width="14.7109375" style="141" customWidth="1"/>
    <col min="11531" max="11531" width="12.5703125" style="141" customWidth="1"/>
    <col min="11532" max="11532" width="12" style="141" customWidth="1"/>
    <col min="11533" max="11533" width="12.140625" style="141" customWidth="1"/>
    <col min="11534" max="11778" width="9.140625" style="141"/>
    <col min="11779" max="11779" width="33.85546875" style="141" customWidth="1"/>
    <col min="11780" max="11780" width="10.5703125" style="141" customWidth="1"/>
    <col min="11781" max="11781" width="14.28515625" style="141" customWidth="1"/>
    <col min="11782" max="11782" width="12.140625" style="141" customWidth="1"/>
    <col min="11783" max="11783" width="13" style="141" customWidth="1"/>
    <col min="11784" max="11784" width="12.140625" style="141" customWidth="1"/>
    <col min="11785" max="11785" width="18" style="141" customWidth="1"/>
    <col min="11786" max="11786" width="14.7109375" style="141" customWidth="1"/>
    <col min="11787" max="11787" width="12.5703125" style="141" customWidth="1"/>
    <col min="11788" max="11788" width="12" style="141" customWidth="1"/>
    <col min="11789" max="11789" width="12.140625" style="141" customWidth="1"/>
    <col min="11790" max="12034" width="9.140625" style="141"/>
    <col min="12035" max="12035" width="33.85546875" style="141" customWidth="1"/>
    <col min="12036" max="12036" width="10.5703125" style="141" customWidth="1"/>
    <col min="12037" max="12037" width="14.28515625" style="141" customWidth="1"/>
    <col min="12038" max="12038" width="12.140625" style="141" customWidth="1"/>
    <col min="12039" max="12039" width="13" style="141" customWidth="1"/>
    <col min="12040" max="12040" width="12.140625" style="141" customWidth="1"/>
    <col min="12041" max="12041" width="18" style="141" customWidth="1"/>
    <col min="12042" max="12042" width="14.7109375" style="141" customWidth="1"/>
    <col min="12043" max="12043" width="12.5703125" style="141" customWidth="1"/>
    <col min="12044" max="12044" width="12" style="141" customWidth="1"/>
    <col min="12045" max="12045" width="12.140625" style="141" customWidth="1"/>
    <col min="12046" max="12290" width="9.140625" style="141"/>
    <col min="12291" max="12291" width="33.85546875" style="141" customWidth="1"/>
    <col min="12292" max="12292" width="10.5703125" style="141" customWidth="1"/>
    <col min="12293" max="12293" width="14.28515625" style="141" customWidth="1"/>
    <col min="12294" max="12294" width="12.140625" style="141" customWidth="1"/>
    <col min="12295" max="12295" width="13" style="141" customWidth="1"/>
    <col min="12296" max="12296" width="12.140625" style="141" customWidth="1"/>
    <col min="12297" max="12297" width="18" style="141" customWidth="1"/>
    <col min="12298" max="12298" width="14.7109375" style="141" customWidth="1"/>
    <col min="12299" max="12299" width="12.5703125" style="141" customWidth="1"/>
    <col min="12300" max="12300" width="12" style="141" customWidth="1"/>
    <col min="12301" max="12301" width="12.140625" style="141" customWidth="1"/>
    <col min="12302" max="12546" width="9.140625" style="141"/>
    <col min="12547" max="12547" width="33.85546875" style="141" customWidth="1"/>
    <col min="12548" max="12548" width="10.5703125" style="141" customWidth="1"/>
    <col min="12549" max="12549" width="14.28515625" style="141" customWidth="1"/>
    <col min="12550" max="12550" width="12.140625" style="141" customWidth="1"/>
    <col min="12551" max="12551" width="13" style="141" customWidth="1"/>
    <col min="12552" max="12552" width="12.140625" style="141" customWidth="1"/>
    <col min="12553" max="12553" width="18" style="141" customWidth="1"/>
    <col min="12554" max="12554" width="14.7109375" style="141" customWidth="1"/>
    <col min="12555" max="12555" width="12.5703125" style="141" customWidth="1"/>
    <col min="12556" max="12556" width="12" style="141" customWidth="1"/>
    <col min="12557" max="12557" width="12.140625" style="141" customWidth="1"/>
    <col min="12558" max="12802" width="9.140625" style="141"/>
    <col min="12803" max="12803" width="33.85546875" style="141" customWidth="1"/>
    <col min="12804" max="12804" width="10.5703125" style="141" customWidth="1"/>
    <col min="12805" max="12805" width="14.28515625" style="141" customWidth="1"/>
    <col min="12806" max="12806" width="12.140625" style="141" customWidth="1"/>
    <col min="12807" max="12807" width="13" style="141" customWidth="1"/>
    <col min="12808" max="12808" width="12.140625" style="141" customWidth="1"/>
    <col min="12809" max="12809" width="18" style="141" customWidth="1"/>
    <col min="12810" max="12810" width="14.7109375" style="141" customWidth="1"/>
    <col min="12811" max="12811" width="12.5703125" style="141" customWidth="1"/>
    <col min="12812" max="12812" width="12" style="141" customWidth="1"/>
    <col min="12813" max="12813" width="12.140625" style="141" customWidth="1"/>
    <col min="12814" max="13058" width="9.140625" style="141"/>
    <col min="13059" max="13059" width="33.85546875" style="141" customWidth="1"/>
    <col min="13060" max="13060" width="10.5703125" style="141" customWidth="1"/>
    <col min="13061" max="13061" width="14.28515625" style="141" customWidth="1"/>
    <col min="13062" max="13062" width="12.140625" style="141" customWidth="1"/>
    <col min="13063" max="13063" width="13" style="141" customWidth="1"/>
    <col min="13064" max="13064" width="12.140625" style="141" customWidth="1"/>
    <col min="13065" max="13065" width="18" style="141" customWidth="1"/>
    <col min="13066" max="13066" width="14.7109375" style="141" customWidth="1"/>
    <col min="13067" max="13067" width="12.5703125" style="141" customWidth="1"/>
    <col min="13068" max="13068" width="12" style="141" customWidth="1"/>
    <col min="13069" max="13069" width="12.140625" style="141" customWidth="1"/>
    <col min="13070" max="13314" width="9.140625" style="141"/>
    <col min="13315" max="13315" width="33.85546875" style="141" customWidth="1"/>
    <col min="13316" max="13316" width="10.5703125" style="141" customWidth="1"/>
    <col min="13317" max="13317" width="14.28515625" style="141" customWidth="1"/>
    <col min="13318" max="13318" width="12.140625" style="141" customWidth="1"/>
    <col min="13319" max="13319" width="13" style="141" customWidth="1"/>
    <col min="13320" max="13320" width="12.140625" style="141" customWidth="1"/>
    <col min="13321" max="13321" width="18" style="141" customWidth="1"/>
    <col min="13322" max="13322" width="14.7109375" style="141" customWidth="1"/>
    <col min="13323" max="13323" width="12.5703125" style="141" customWidth="1"/>
    <col min="13324" max="13324" width="12" style="141" customWidth="1"/>
    <col min="13325" max="13325" width="12.140625" style="141" customWidth="1"/>
    <col min="13326" max="13570" width="9.140625" style="141"/>
    <col min="13571" max="13571" width="33.85546875" style="141" customWidth="1"/>
    <col min="13572" max="13572" width="10.5703125" style="141" customWidth="1"/>
    <col min="13573" max="13573" width="14.28515625" style="141" customWidth="1"/>
    <col min="13574" max="13574" width="12.140625" style="141" customWidth="1"/>
    <col min="13575" max="13575" width="13" style="141" customWidth="1"/>
    <col min="13576" max="13576" width="12.140625" style="141" customWidth="1"/>
    <col min="13577" max="13577" width="18" style="141" customWidth="1"/>
    <col min="13578" max="13578" width="14.7109375" style="141" customWidth="1"/>
    <col min="13579" max="13579" width="12.5703125" style="141" customWidth="1"/>
    <col min="13580" max="13580" width="12" style="141" customWidth="1"/>
    <col min="13581" max="13581" width="12.140625" style="141" customWidth="1"/>
    <col min="13582" max="13826" width="9.140625" style="141"/>
    <col min="13827" max="13827" width="33.85546875" style="141" customWidth="1"/>
    <col min="13828" max="13828" width="10.5703125" style="141" customWidth="1"/>
    <col min="13829" max="13829" width="14.28515625" style="141" customWidth="1"/>
    <col min="13830" max="13830" width="12.140625" style="141" customWidth="1"/>
    <col min="13831" max="13831" width="13" style="141" customWidth="1"/>
    <col min="13832" max="13832" width="12.140625" style="141" customWidth="1"/>
    <col min="13833" max="13833" width="18" style="141" customWidth="1"/>
    <col min="13834" max="13834" width="14.7109375" style="141" customWidth="1"/>
    <col min="13835" max="13835" width="12.5703125" style="141" customWidth="1"/>
    <col min="13836" max="13836" width="12" style="141" customWidth="1"/>
    <col min="13837" max="13837" width="12.140625" style="141" customWidth="1"/>
    <col min="13838" max="14082" width="9.140625" style="141"/>
    <col min="14083" max="14083" width="33.85546875" style="141" customWidth="1"/>
    <col min="14084" max="14084" width="10.5703125" style="141" customWidth="1"/>
    <col min="14085" max="14085" width="14.28515625" style="141" customWidth="1"/>
    <col min="14086" max="14086" width="12.140625" style="141" customWidth="1"/>
    <col min="14087" max="14087" width="13" style="141" customWidth="1"/>
    <col min="14088" max="14088" width="12.140625" style="141" customWidth="1"/>
    <col min="14089" max="14089" width="18" style="141" customWidth="1"/>
    <col min="14090" max="14090" width="14.7109375" style="141" customWidth="1"/>
    <col min="14091" max="14091" width="12.5703125" style="141" customWidth="1"/>
    <col min="14092" max="14092" width="12" style="141" customWidth="1"/>
    <col min="14093" max="14093" width="12.140625" style="141" customWidth="1"/>
    <col min="14094" max="14338" width="9.140625" style="141"/>
    <col min="14339" max="14339" width="33.85546875" style="141" customWidth="1"/>
    <col min="14340" max="14340" width="10.5703125" style="141" customWidth="1"/>
    <col min="14341" max="14341" width="14.28515625" style="141" customWidth="1"/>
    <col min="14342" max="14342" width="12.140625" style="141" customWidth="1"/>
    <col min="14343" max="14343" width="13" style="141" customWidth="1"/>
    <col min="14344" max="14344" width="12.140625" style="141" customWidth="1"/>
    <col min="14345" max="14345" width="18" style="141" customWidth="1"/>
    <col min="14346" max="14346" width="14.7109375" style="141" customWidth="1"/>
    <col min="14347" max="14347" width="12.5703125" style="141" customWidth="1"/>
    <col min="14348" max="14348" width="12" style="141" customWidth="1"/>
    <col min="14349" max="14349" width="12.140625" style="141" customWidth="1"/>
    <col min="14350" max="14594" width="9.140625" style="141"/>
    <col min="14595" max="14595" width="33.85546875" style="141" customWidth="1"/>
    <col min="14596" max="14596" width="10.5703125" style="141" customWidth="1"/>
    <col min="14597" max="14597" width="14.28515625" style="141" customWidth="1"/>
    <col min="14598" max="14598" width="12.140625" style="141" customWidth="1"/>
    <col min="14599" max="14599" width="13" style="141" customWidth="1"/>
    <col min="14600" max="14600" width="12.140625" style="141" customWidth="1"/>
    <col min="14601" max="14601" width="18" style="141" customWidth="1"/>
    <col min="14602" max="14602" width="14.7109375" style="141" customWidth="1"/>
    <col min="14603" max="14603" width="12.5703125" style="141" customWidth="1"/>
    <col min="14604" max="14604" width="12" style="141" customWidth="1"/>
    <col min="14605" max="14605" width="12.140625" style="141" customWidth="1"/>
    <col min="14606" max="14850" width="9.140625" style="141"/>
    <col min="14851" max="14851" width="33.85546875" style="141" customWidth="1"/>
    <col min="14852" max="14852" width="10.5703125" style="141" customWidth="1"/>
    <col min="14853" max="14853" width="14.28515625" style="141" customWidth="1"/>
    <col min="14854" max="14854" width="12.140625" style="141" customWidth="1"/>
    <col min="14855" max="14855" width="13" style="141" customWidth="1"/>
    <col min="14856" max="14856" width="12.140625" style="141" customWidth="1"/>
    <col min="14857" max="14857" width="18" style="141" customWidth="1"/>
    <col min="14858" max="14858" width="14.7109375" style="141" customWidth="1"/>
    <col min="14859" max="14859" width="12.5703125" style="141" customWidth="1"/>
    <col min="14860" max="14860" width="12" style="141" customWidth="1"/>
    <col min="14861" max="14861" width="12.140625" style="141" customWidth="1"/>
    <col min="14862" max="15106" width="9.140625" style="141"/>
    <col min="15107" max="15107" width="33.85546875" style="141" customWidth="1"/>
    <col min="15108" max="15108" width="10.5703125" style="141" customWidth="1"/>
    <col min="15109" max="15109" width="14.28515625" style="141" customWidth="1"/>
    <col min="15110" max="15110" width="12.140625" style="141" customWidth="1"/>
    <col min="15111" max="15111" width="13" style="141" customWidth="1"/>
    <col min="15112" max="15112" width="12.140625" style="141" customWidth="1"/>
    <col min="15113" max="15113" width="18" style="141" customWidth="1"/>
    <col min="15114" max="15114" width="14.7109375" style="141" customWidth="1"/>
    <col min="15115" max="15115" width="12.5703125" style="141" customWidth="1"/>
    <col min="15116" max="15116" width="12" style="141" customWidth="1"/>
    <col min="15117" max="15117" width="12.140625" style="141" customWidth="1"/>
    <col min="15118" max="15362" width="9.140625" style="141"/>
    <col min="15363" max="15363" width="33.85546875" style="141" customWidth="1"/>
    <col min="15364" max="15364" width="10.5703125" style="141" customWidth="1"/>
    <col min="15365" max="15365" width="14.28515625" style="141" customWidth="1"/>
    <col min="15366" max="15366" width="12.140625" style="141" customWidth="1"/>
    <col min="15367" max="15367" width="13" style="141" customWidth="1"/>
    <col min="15368" max="15368" width="12.140625" style="141" customWidth="1"/>
    <col min="15369" max="15369" width="18" style="141" customWidth="1"/>
    <col min="15370" max="15370" width="14.7109375" style="141" customWidth="1"/>
    <col min="15371" max="15371" width="12.5703125" style="141" customWidth="1"/>
    <col min="15372" max="15372" width="12" style="141" customWidth="1"/>
    <col min="15373" max="15373" width="12.140625" style="141" customWidth="1"/>
    <col min="15374" max="15618" width="9.140625" style="141"/>
    <col min="15619" max="15619" width="33.85546875" style="141" customWidth="1"/>
    <col min="15620" max="15620" width="10.5703125" style="141" customWidth="1"/>
    <col min="15621" max="15621" width="14.28515625" style="141" customWidth="1"/>
    <col min="15622" max="15622" width="12.140625" style="141" customWidth="1"/>
    <col min="15623" max="15623" width="13" style="141" customWidth="1"/>
    <col min="15624" max="15624" width="12.140625" style="141" customWidth="1"/>
    <col min="15625" max="15625" width="18" style="141" customWidth="1"/>
    <col min="15626" max="15626" width="14.7109375" style="141" customWidth="1"/>
    <col min="15627" max="15627" width="12.5703125" style="141" customWidth="1"/>
    <col min="15628" max="15628" width="12" style="141" customWidth="1"/>
    <col min="15629" max="15629" width="12.140625" style="141" customWidth="1"/>
    <col min="15630" max="15874" width="9.140625" style="141"/>
    <col min="15875" max="15875" width="33.85546875" style="141" customWidth="1"/>
    <col min="15876" max="15876" width="10.5703125" style="141" customWidth="1"/>
    <col min="15877" max="15877" width="14.28515625" style="141" customWidth="1"/>
    <col min="15878" max="15878" width="12.140625" style="141" customWidth="1"/>
    <col min="15879" max="15879" width="13" style="141" customWidth="1"/>
    <col min="15880" max="15880" width="12.140625" style="141" customWidth="1"/>
    <col min="15881" max="15881" width="18" style="141" customWidth="1"/>
    <col min="15882" max="15882" width="14.7109375" style="141" customWidth="1"/>
    <col min="15883" max="15883" width="12.5703125" style="141" customWidth="1"/>
    <col min="15884" max="15884" width="12" style="141" customWidth="1"/>
    <col min="15885" max="15885" width="12.140625" style="141" customWidth="1"/>
    <col min="15886" max="16130" width="9.140625" style="141"/>
    <col min="16131" max="16131" width="33.85546875" style="141" customWidth="1"/>
    <col min="16132" max="16132" width="10.5703125" style="141" customWidth="1"/>
    <col min="16133" max="16133" width="14.28515625" style="141" customWidth="1"/>
    <col min="16134" max="16134" width="12.140625" style="141" customWidth="1"/>
    <col min="16135" max="16135" width="13" style="141" customWidth="1"/>
    <col min="16136" max="16136" width="12.140625" style="141" customWidth="1"/>
    <col min="16137" max="16137" width="18" style="141" customWidth="1"/>
    <col min="16138" max="16138" width="14.7109375" style="141" customWidth="1"/>
    <col min="16139" max="16139" width="12.5703125" style="141" customWidth="1"/>
    <col min="16140" max="16140" width="12" style="141" customWidth="1"/>
    <col min="16141" max="16141" width="12.140625" style="141" customWidth="1"/>
    <col min="16142" max="16384" width="9.140625" style="141"/>
  </cols>
  <sheetData>
    <row r="1" spans="1:15" ht="25.5" customHeight="1" x14ac:dyDescent="0.25">
      <c r="A1" s="367" t="s">
        <v>57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N1" s="149"/>
      <c r="O1" s="149"/>
    </row>
    <row r="2" spans="1:15" s="142" customFormat="1" ht="25.5" customHeight="1" x14ac:dyDescent="0.2">
      <c r="A2" s="367" t="s">
        <v>113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236"/>
    </row>
    <row r="3" spans="1:15" s="142" customFormat="1" ht="20.25" customHeight="1" x14ac:dyDescent="0.25">
      <c r="C3" s="143"/>
      <c r="D3" s="143"/>
      <c r="E3" s="143"/>
      <c r="F3" s="143"/>
      <c r="I3" s="143"/>
      <c r="J3" s="143"/>
      <c r="K3" s="143"/>
      <c r="L3" s="238"/>
      <c r="M3" s="194" t="s">
        <v>52</v>
      </c>
    </row>
    <row r="4" spans="1:15" s="144" customFormat="1" ht="24" customHeight="1" x14ac:dyDescent="0.2">
      <c r="A4" s="368"/>
      <c r="B4" s="370" t="s">
        <v>22</v>
      </c>
      <c r="C4" s="370" t="s">
        <v>16</v>
      </c>
      <c r="D4" s="371" t="s">
        <v>90</v>
      </c>
      <c r="E4" s="370" t="s">
        <v>53</v>
      </c>
      <c r="F4" s="370" t="s">
        <v>54</v>
      </c>
      <c r="G4" s="370" t="s">
        <v>55</v>
      </c>
      <c r="H4" s="371" t="s">
        <v>83</v>
      </c>
      <c r="I4" s="370" t="s">
        <v>17</v>
      </c>
      <c r="J4" s="370" t="s">
        <v>8</v>
      </c>
      <c r="K4" s="370" t="s">
        <v>13</v>
      </c>
      <c r="L4" s="366" t="s">
        <v>56</v>
      </c>
      <c r="M4" s="360" t="s">
        <v>69</v>
      </c>
    </row>
    <row r="5" spans="1:15" s="145" customFormat="1" ht="30.75" customHeight="1" x14ac:dyDescent="0.2">
      <c r="A5" s="369"/>
      <c r="B5" s="370"/>
      <c r="C5" s="370"/>
      <c r="D5" s="372"/>
      <c r="E5" s="370"/>
      <c r="F5" s="370"/>
      <c r="G5" s="370"/>
      <c r="H5" s="372"/>
      <c r="I5" s="370"/>
      <c r="J5" s="370"/>
      <c r="K5" s="370"/>
      <c r="L5" s="366"/>
      <c r="M5" s="360"/>
    </row>
    <row r="6" spans="1:15" s="145" customFormat="1" ht="60.75" customHeight="1" x14ac:dyDescent="0.2">
      <c r="A6" s="369"/>
      <c r="B6" s="370"/>
      <c r="C6" s="370"/>
      <c r="D6" s="373"/>
      <c r="E6" s="370"/>
      <c r="F6" s="370"/>
      <c r="G6" s="370"/>
      <c r="H6" s="373"/>
      <c r="I6" s="370"/>
      <c r="J6" s="370"/>
      <c r="K6" s="370"/>
      <c r="L6" s="366"/>
      <c r="M6" s="360"/>
    </row>
    <row r="7" spans="1:15" s="146" customFormat="1" ht="12.75" x14ac:dyDescent="0.2">
      <c r="A7" s="202" t="s">
        <v>3</v>
      </c>
      <c r="B7" s="202">
        <v>1</v>
      </c>
      <c r="C7" s="202">
        <v>2</v>
      </c>
      <c r="D7" s="202">
        <v>3</v>
      </c>
      <c r="E7" s="202">
        <v>4</v>
      </c>
      <c r="F7" s="202">
        <v>5</v>
      </c>
      <c r="G7" s="202">
        <v>6</v>
      </c>
      <c r="H7" s="202">
        <v>7</v>
      </c>
      <c r="I7" s="202">
        <v>8</v>
      </c>
      <c r="J7" s="202">
        <v>9</v>
      </c>
      <c r="K7" s="202">
        <v>10</v>
      </c>
      <c r="L7" s="202">
        <v>11</v>
      </c>
      <c r="M7" s="202">
        <v>12</v>
      </c>
    </row>
    <row r="8" spans="1:15" s="147" customFormat="1" ht="29.25" customHeight="1" x14ac:dyDescent="0.25">
      <c r="A8" s="177" t="s">
        <v>34</v>
      </c>
      <c r="B8" s="157">
        <f t="shared" ref="B8:M8" si="0">SUM(B9:B12)</f>
        <v>1725</v>
      </c>
      <c r="C8" s="157">
        <f t="shared" si="0"/>
        <v>962</v>
      </c>
      <c r="D8" s="157">
        <f t="shared" si="0"/>
        <v>377</v>
      </c>
      <c r="E8" s="157">
        <f t="shared" si="0"/>
        <v>437</v>
      </c>
      <c r="F8" s="157">
        <f t="shared" si="0"/>
        <v>101</v>
      </c>
      <c r="G8" s="157">
        <f t="shared" si="0"/>
        <v>14</v>
      </c>
      <c r="H8" s="157">
        <f t="shared" si="0"/>
        <v>12</v>
      </c>
      <c r="I8" s="157">
        <f t="shared" si="0"/>
        <v>16</v>
      </c>
      <c r="J8" s="157">
        <f t="shared" si="0"/>
        <v>855</v>
      </c>
      <c r="K8" s="157">
        <f t="shared" si="0"/>
        <v>939</v>
      </c>
      <c r="L8" s="157">
        <f t="shared" si="0"/>
        <v>645</v>
      </c>
      <c r="M8" s="157">
        <f t="shared" si="0"/>
        <v>399</v>
      </c>
    </row>
    <row r="9" spans="1:15" s="147" customFormat="1" ht="29.25" customHeight="1" x14ac:dyDescent="0.25">
      <c r="A9" s="229" t="s">
        <v>72</v>
      </c>
      <c r="B9" s="230">
        <v>182</v>
      </c>
      <c r="C9" s="230">
        <v>116</v>
      </c>
      <c r="D9" s="230">
        <v>48</v>
      </c>
      <c r="E9" s="230">
        <v>26</v>
      </c>
      <c r="F9" s="230">
        <v>10</v>
      </c>
      <c r="G9" s="230">
        <v>0</v>
      </c>
      <c r="H9" s="230">
        <v>3</v>
      </c>
      <c r="I9" s="230">
        <v>0</v>
      </c>
      <c r="J9" s="230">
        <v>94</v>
      </c>
      <c r="K9" s="230">
        <v>100</v>
      </c>
      <c r="L9" s="230">
        <v>79</v>
      </c>
      <c r="M9" s="230">
        <v>57</v>
      </c>
    </row>
    <row r="10" spans="1:15" s="147" customFormat="1" ht="29.25" customHeight="1" x14ac:dyDescent="0.25">
      <c r="A10" s="229" t="s">
        <v>73</v>
      </c>
      <c r="B10" s="230">
        <v>309</v>
      </c>
      <c r="C10" s="230">
        <v>186</v>
      </c>
      <c r="D10" s="230">
        <v>90</v>
      </c>
      <c r="E10" s="230">
        <v>103</v>
      </c>
      <c r="F10" s="230">
        <v>20</v>
      </c>
      <c r="G10" s="230">
        <v>5</v>
      </c>
      <c r="H10" s="230">
        <v>1</v>
      </c>
      <c r="I10" s="230">
        <v>0</v>
      </c>
      <c r="J10" s="230">
        <v>174</v>
      </c>
      <c r="K10" s="230">
        <v>148</v>
      </c>
      <c r="L10" s="230">
        <v>124</v>
      </c>
      <c r="M10" s="230">
        <v>90</v>
      </c>
    </row>
    <row r="11" spans="1:15" s="147" customFormat="1" ht="29.25" customHeight="1" x14ac:dyDescent="0.25">
      <c r="A11" s="229" t="s">
        <v>74</v>
      </c>
      <c r="B11" s="230">
        <v>566</v>
      </c>
      <c r="C11" s="230">
        <v>324</v>
      </c>
      <c r="D11" s="230">
        <v>117</v>
      </c>
      <c r="E11" s="230">
        <v>119</v>
      </c>
      <c r="F11" s="230">
        <v>29</v>
      </c>
      <c r="G11" s="230">
        <v>3</v>
      </c>
      <c r="H11" s="230">
        <v>6</v>
      </c>
      <c r="I11" s="230">
        <v>14</v>
      </c>
      <c r="J11" s="230">
        <v>293</v>
      </c>
      <c r="K11" s="230">
        <v>339</v>
      </c>
      <c r="L11" s="230">
        <v>219</v>
      </c>
      <c r="M11" s="230">
        <v>118</v>
      </c>
    </row>
    <row r="12" spans="1:15" s="147" customFormat="1" ht="29.25" customHeight="1" x14ac:dyDescent="0.25">
      <c r="A12" s="229" t="s">
        <v>75</v>
      </c>
      <c r="B12" s="230">
        <v>668</v>
      </c>
      <c r="C12" s="230">
        <v>336</v>
      </c>
      <c r="D12" s="230">
        <v>122</v>
      </c>
      <c r="E12" s="230">
        <v>189</v>
      </c>
      <c r="F12" s="230">
        <v>42</v>
      </c>
      <c r="G12" s="230">
        <v>6</v>
      </c>
      <c r="H12" s="230">
        <v>2</v>
      </c>
      <c r="I12" s="230">
        <v>2</v>
      </c>
      <c r="J12" s="230">
        <v>294</v>
      </c>
      <c r="K12" s="230">
        <v>352</v>
      </c>
      <c r="L12" s="230">
        <v>223</v>
      </c>
      <c r="M12" s="230">
        <v>134</v>
      </c>
    </row>
    <row r="13" spans="1:15" ht="24.6" customHeight="1" x14ac:dyDescent="0.25">
      <c r="J13" s="239"/>
      <c r="K13" s="148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M19" sqref="M19"/>
    </sheetView>
  </sheetViews>
  <sheetFormatPr defaultColWidth="8" defaultRowHeight="12.75" x14ac:dyDescent="0.2"/>
  <cols>
    <col min="1" max="1" width="54.5703125" style="79" customWidth="1"/>
    <col min="2" max="2" width="13.7109375" style="16" customWidth="1"/>
    <col min="3" max="3" width="14.28515625" style="16" customWidth="1"/>
    <col min="4" max="4" width="13" style="79" customWidth="1"/>
    <col min="5" max="5" width="10" style="79" customWidth="1"/>
    <col min="6" max="6" width="13.28515625" style="79" customWidth="1"/>
    <col min="7" max="7" width="14.5703125" style="79" customWidth="1"/>
    <col min="8" max="8" width="10.7109375" style="79" customWidth="1"/>
    <col min="9" max="9" width="10.28515625" style="79" customWidth="1"/>
    <col min="10" max="10" width="18.28515625" style="16" customWidth="1"/>
    <col min="11" max="12" width="18.28515625" style="254" customWidth="1"/>
    <col min="13" max="14" width="18.28515625" style="16" customWidth="1"/>
    <col min="15" max="19" width="8" style="16"/>
    <col min="20" max="16384" width="8" style="79"/>
  </cols>
  <sheetData>
    <row r="1" spans="1:19" ht="27" customHeight="1" x14ac:dyDescent="0.2">
      <c r="F1" s="292"/>
      <c r="G1" s="292"/>
      <c r="H1" s="292"/>
      <c r="I1" s="292"/>
    </row>
    <row r="2" spans="1:19" ht="27" customHeight="1" x14ac:dyDescent="0.2">
      <c r="A2" s="374" t="s">
        <v>43</v>
      </c>
      <c r="B2" s="374"/>
      <c r="C2" s="374"/>
      <c r="D2" s="374"/>
      <c r="E2" s="374"/>
      <c r="F2" s="374"/>
      <c r="G2" s="374"/>
      <c r="H2" s="374"/>
      <c r="I2" s="374"/>
    </row>
    <row r="3" spans="1:19" ht="23.25" customHeight="1" x14ac:dyDescent="0.2">
      <c r="A3" s="375" t="s">
        <v>23</v>
      </c>
      <c r="B3" s="374"/>
      <c r="C3" s="374"/>
      <c r="D3" s="374"/>
      <c r="E3" s="374"/>
      <c r="F3" s="374"/>
      <c r="G3" s="374"/>
      <c r="H3" s="374"/>
      <c r="I3" s="374"/>
    </row>
    <row r="4" spans="1:19" ht="13.5" customHeight="1" x14ac:dyDescent="0.2">
      <c r="A4" s="376"/>
      <c r="B4" s="376"/>
      <c r="C4" s="376"/>
      <c r="D4" s="376"/>
      <c r="E4" s="376"/>
    </row>
    <row r="5" spans="1:19" s="72" customFormat="1" ht="27" customHeight="1" x14ac:dyDescent="0.25">
      <c r="A5" s="287" t="s">
        <v>0</v>
      </c>
      <c r="B5" s="378" t="s">
        <v>24</v>
      </c>
      <c r="C5" s="379"/>
      <c r="D5" s="379"/>
      <c r="E5" s="380"/>
      <c r="F5" s="378" t="s">
        <v>25</v>
      </c>
      <c r="G5" s="379"/>
      <c r="H5" s="379"/>
      <c r="I5" s="380"/>
      <c r="J5" s="130"/>
      <c r="K5" s="255"/>
      <c r="L5" s="255"/>
      <c r="M5" s="130"/>
      <c r="N5" s="130"/>
      <c r="O5" s="130"/>
      <c r="P5" s="130"/>
      <c r="Q5" s="130"/>
      <c r="R5" s="130"/>
      <c r="S5" s="130"/>
    </row>
    <row r="6" spans="1:19" s="72" customFormat="1" ht="23.25" customHeight="1" x14ac:dyDescent="0.25">
      <c r="A6" s="377"/>
      <c r="B6" s="294" t="s">
        <v>105</v>
      </c>
      <c r="C6" s="294" t="s">
        <v>106</v>
      </c>
      <c r="D6" s="290" t="s">
        <v>1</v>
      </c>
      <c r="E6" s="291"/>
      <c r="F6" s="294" t="s">
        <v>105</v>
      </c>
      <c r="G6" s="294" t="s">
        <v>106</v>
      </c>
      <c r="H6" s="290" t="s">
        <v>1</v>
      </c>
      <c r="I6" s="291"/>
      <c r="J6" s="130"/>
      <c r="K6" s="255"/>
      <c r="L6" s="255"/>
      <c r="M6" s="130"/>
      <c r="N6" s="130"/>
      <c r="O6" s="130"/>
      <c r="P6" s="130"/>
      <c r="Q6" s="130"/>
      <c r="R6" s="130"/>
      <c r="S6" s="130"/>
    </row>
    <row r="7" spans="1:19" s="72" customFormat="1" ht="45.75" customHeight="1" x14ac:dyDescent="0.25">
      <c r="A7" s="288"/>
      <c r="B7" s="295"/>
      <c r="C7" s="295"/>
      <c r="D7" s="4" t="s">
        <v>2</v>
      </c>
      <c r="E7" s="5" t="s">
        <v>39</v>
      </c>
      <c r="F7" s="295"/>
      <c r="G7" s="295"/>
      <c r="H7" s="4" t="s">
        <v>2</v>
      </c>
      <c r="I7" s="5" t="s">
        <v>39</v>
      </c>
      <c r="J7" s="130"/>
      <c r="K7" s="255"/>
      <c r="L7" s="255"/>
      <c r="M7" s="130"/>
      <c r="N7" s="130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2"/>
      <c r="K8" s="256"/>
      <c r="L8" s="256"/>
      <c r="M8" s="162"/>
      <c r="N8" s="162"/>
      <c r="O8" s="162"/>
      <c r="P8" s="162"/>
      <c r="Q8" s="162"/>
      <c r="R8" s="162"/>
      <c r="S8" s="162"/>
    </row>
    <row r="9" spans="1:19" s="80" customFormat="1" ht="29.25" customHeight="1" x14ac:dyDescent="0.25">
      <c r="A9" s="81" t="s">
        <v>66</v>
      </c>
      <c r="B9" s="90">
        <f>'15'!B8</f>
        <v>4609</v>
      </c>
      <c r="C9" s="90">
        <f>'15'!C8</f>
        <v>3335</v>
      </c>
      <c r="D9" s="87">
        <f t="shared" ref="D9:D16" si="0">C9/B9*100</f>
        <v>72.35842916033846</v>
      </c>
      <c r="E9" s="101">
        <f t="shared" ref="E9:E16" si="1">C9-B9</f>
        <v>-1274</v>
      </c>
      <c r="F9" s="90">
        <f>'16'!B9</f>
        <v>3477</v>
      </c>
      <c r="G9" s="90">
        <f>'16'!C9</f>
        <v>2414</v>
      </c>
      <c r="H9" s="87">
        <f>G9/F9*100</f>
        <v>69.427667529479436</v>
      </c>
      <c r="I9" s="101">
        <f t="shared" ref="I9:I16" si="2">G9-F9</f>
        <v>-1063</v>
      </c>
      <c r="J9" s="164"/>
      <c r="K9" s="257">
        <f>B9+F9</f>
        <v>8086</v>
      </c>
      <c r="L9" s="257">
        <f>C9+G9</f>
        <v>5749</v>
      </c>
      <c r="M9" s="162"/>
      <c r="N9" s="163"/>
      <c r="O9" s="163"/>
      <c r="P9" s="162"/>
      <c r="Q9" s="162"/>
      <c r="R9" s="162"/>
      <c r="S9" s="162"/>
    </row>
    <row r="10" spans="1:19" s="72" customFormat="1" ht="29.25" customHeight="1" x14ac:dyDescent="0.25">
      <c r="A10" s="81" t="s">
        <v>85</v>
      </c>
      <c r="B10" s="90">
        <f>'15'!E8</f>
        <v>3391</v>
      </c>
      <c r="C10" s="90">
        <f>'15'!F8</f>
        <v>2249</v>
      </c>
      <c r="D10" s="87">
        <f t="shared" si="0"/>
        <v>66.322618696549696</v>
      </c>
      <c r="E10" s="101">
        <f t="shared" si="1"/>
        <v>-1142</v>
      </c>
      <c r="F10" s="90">
        <f>'16'!E9</f>
        <v>2631</v>
      </c>
      <c r="G10" s="90">
        <f>'16'!F9</f>
        <v>1628</v>
      </c>
      <c r="H10" s="87">
        <f t="shared" ref="H10:H16" si="3">G10/F10*100</f>
        <v>61.877613074876471</v>
      </c>
      <c r="I10" s="101">
        <f t="shared" si="2"/>
        <v>-1003</v>
      </c>
      <c r="J10" s="164"/>
      <c r="K10" s="257">
        <f>B10+F10</f>
        <v>6022</v>
      </c>
      <c r="L10" s="257">
        <f t="shared" ref="K10:L23" si="4">C10+G10</f>
        <v>3877</v>
      </c>
      <c r="M10" s="130"/>
      <c r="N10" s="163"/>
      <c r="O10" s="163"/>
      <c r="P10" s="130"/>
      <c r="Q10" s="130"/>
      <c r="R10" s="130"/>
      <c r="S10" s="130"/>
    </row>
    <row r="11" spans="1:19" s="72" customFormat="1" ht="29.25" customHeight="1" x14ac:dyDescent="0.25">
      <c r="A11" s="81" t="s">
        <v>86</v>
      </c>
      <c r="B11" s="90">
        <f>'15'!H8</f>
        <v>979</v>
      </c>
      <c r="C11" s="90">
        <f>'15'!I8</f>
        <v>941</v>
      </c>
      <c r="D11" s="87">
        <f t="shared" si="0"/>
        <v>96.118488253319711</v>
      </c>
      <c r="E11" s="101">
        <f t="shared" si="1"/>
        <v>-38</v>
      </c>
      <c r="F11" s="90">
        <f>'16'!H9</f>
        <v>685</v>
      </c>
      <c r="G11" s="90">
        <f>'16'!I9</f>
        <v>641</v>
      </c>
      <c r="H11" s="87">
        <f t="shared" si="3"/>
        <v>93.576642335766422</v>
      </c>
      <c r="I11" s="101">
        <f t="shared" si="2"/>
        <v>-44</v>
      </c>
      <c r="J11" s="164"/>
      <c r="K11" s="257"/>
      <c r="L11" s="257"/>
      <c r="M11" s="130"/>
      <c r="N11" s="163"/>
      <c r="O11" s="163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863</v>
      </c>
      <c r="C12" s="90">
        <f>'15'!L8</f>
        <v>898</v>
      </c>
      <c r="D12" s="87">
        <f t="shared" si="0"/>
        <v>104.0556199304751</v>
      </c>
      <c r="E12" s="101">
        <f t="shared" si="1"/>
        <v>35</v>
      </c>
      <c r="F12" s="90">
        <f>'16'!K9</f>
        <v>514</v>
      </c>
      <c r="G12" s="90">
        <f>'16'!L9</f>
        <v>496</v>
      </c>
      <c r="H12" s="87">
        <f t="shared" si="3"/>
        <v>96.498054474708169</v>
      </c>
      <c r="I12" s="101">
        <f t="shared" si="2"/>
        <v>-18</v>
      </c>
      <c r="J12" s="164"/>
      <c r="K12" s="257">
        <f t="shared" ref="K12:K23" si="5">B12+F12</f>
        <v>1377</v>
      </c>
      <c r="L12" s="257">
        <f t="shared" si="4"/>
        <v>1394</v>
      </c>
      <c r="M12" s="130"/>
      <c r="N12" s="163"/>
      <c r="O12" s="163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93</v>
      </c>
      <c r="C13" s="90">
        <f>'15'!O8</f>
        <v>115</v>
      </c>
      <c r="D13" s="87">
        <f t="shared" si="0"/>
        <v>123.65591397849462</v>
      </c>
      <c r="E13" s="101">
        <f t="shared" si="1"/>
        <v>22</v>
      </c>
      <c r="F13" s="90">
        <f>'16'!N9</f>
        <v>56</v>
      </c>
      <c r="G13" s="90">
        <f>'16'!O9</f>
        <v>80</v>
      </c>
      <c r="H13" s="87">
        <f t="shared" si="3"/>
        <v>142.85714285714286</v>
      </c>
      <c r="I13" s="101">
        <f t="shared" si="2"/>
        <v>24</v>
      </c>
      <c r="J13" s="164"/>
      <c r="K13" s="257">
        <f t="shared" si="5"/>
        <v>149</v>
      </c>
      <c r="L13" s="257">
        <f t="shared" si="4"/>
        <v>195</v>
      </c>
      <c r="M13" s="130"/>
      <c r="N13" s="163"/>
      <c r="O13" s="163"/>
      <c r="P13" s="130"/>
      <c r="Q13" s="130"/>
      <c r="R13" s="130"/>
      <c r="S13" s="130"/>
    </row>
    <row r="14" spans="1:19" s="72" customFormat="1" ht="31.5" customHeight="1" x14ac:dyDescent="0.25">
      <c r="A14" s="81" t="s">
        <v>87</v>
      </c>
      <c r="B14" s="90">
        <f>'15'!Q8</f>
        <v>4</v>
      </c>
      <c r="C14" s="90">
        <f>'15'!R8</f>
        <v>25</v>
      </c>
      <c r="D14" s="87" t="s">
        <v>148</v>
      </c>
      <c r="E14" s="101">
        <f t="shared" si="1"/>
        <v>21</v>
      </c>
      <c r="F14" s="90">
        <f>'16'!Q9</f>
        <v>1</v>
      </c>
      <c r="G14" s="90">
        <f>'16'!R9</f>
        <v>21</v>
      </c>
      <c r="H14" s="87" t="s">
        <v>149</v>
      </c>
      <c r="I14" s="101">
        <f t="shared" si="2"/>
        <v>20</v>
      </c>
      <c r="J14" s="164"/>
      <c r="K14" s="257">
        <f t="shared" si="5"/>
        <v>5</v>
      </c>
      <c r="L14" s="257">
        <f t="shared" si="4"/>
        <v>46</v>
      </c>
      <c r="M14" s="130"/>
      <c r="N14" s="163"/>
      <c r="O14" s="163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17</v>
      </c>
      <c r="C15" s="90">
        <f>'15'!T8</f>
        <v>31</v>
      </c>
      <c r="D15" s="87">
        <f t="shared" si="0"/>
        <v>182.35294117647058</v>
      </c>
      <c r="E15" s="101">
        <f t="shared" si="1"/>
        <v>14</v>
      </c>
      <c r="F15" s="90">
        <f>'16'!S9</f>
        <v>12</v>
      </c>
      <c r="G15" s="90">
        <f>'16'!T9</f>
        <v>18</v>
      </c>
      <c r="H15" s="87">
        <f t="shared" si="3"/>
        <v>150</v>
      </c>
      <c r="I15" s="101">
        <f t="shared" si="2"/>
        <v>6</v>
      </c>
      <c r="J15" s="164"/>
      <c r="K15" s="257">
        <f>B15+F15</f>
        <v>29</v>
      </c>
      <c r="L15" s="257">
        <f t="shared" si="4"/>
        <v>49</v>
      </c>
      <c r="M15" s="130"/>
      <c r="N15" s="163"/>
      <c r="O15" s="163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3035</v>
      </c>
      <c r="C16" s="90">
        <f>'15'!W8</f>
        <v>2006</v>
      </c>
      <c r="D16" s="87">
        <f t="shared" si="0"/>
        <v>66.095551894563428</v>
      </c>
      <c r="E16" s="101">
        <f t="shared" si="1"/>
        <v>-1029</v>
      </c>
      <c r="F16" s="90">
        <f>'16'!V9</f>
        <v>2317</v>
      </c>
      <c r="G16" s="90">
        <f>'16'!W9</f>
        <v>1452</v>
      </c>
      <c r="H16" s="87">
        <f t="shared" si="3"/>
        <v>62.667242123435472</v>
      </c>
      <c r="I16" s="101">
        <f t="shared" si="2"/>
        <v>-865</v>
      </c>
      <c r="J16" s="164"/>
      <c r="K16" s="257">
        <f t="shared" si="5"/>
        <v>5352</v>
      </c>
      <c r="L16" s="257">
        <f t="shared" si="4"/>
        <v>3458</v>
      </c>
      <c r="M16" s="130"/>
      <c r="N16" s="163"/>
      <c r="O16" s="163"/>
      <c r="P16" s="130"/>
      <c r="Q16" s="130"/>
      <c r="R16" s="130"/>
      <c r="S16" s="130"/>
    </row>
    <row r="17" spans="1:19" s="72" customFormat="1" ht="12.75" customHeight="1" x14ac:dyDescent="0.25">
      <c r="A17" s="283" t="s">
        <v>4</v>
      </c>
      <c r="B17" s="284"/>
      <c r="C17" s="284"/>
      <c r="D17" s="284"/>
      <c r="E17" s="284"/>
      <c r="F17" s="284"/>
      <c r="G17" s="284"/>
      <c r="H17" s="284"/>
      <c r="I17" s="284"/>
      <c r="J17" s="130"/>
      <c r="K17" s="257"/>
      <c r="L17" s="257"/>
      <c r="M17" s="130"/>
      <c r="N17" s="130"/>
      <c r="O17" s="130"/>
      <c r="P17" s="130"/>
      <c r="Q17" s="130"/>
      <c r="R17" s="130"/>
      <c r="S17" s="130"/>
    </row>
    <row r="18" spans="1:19" s="72" customFormat="1" ht="18" customHeight="1" x14ac:dyDescent="0.25">
      <c r="A18" s="285"/>
      <c r="B18" s="286"/>
      <c r="C18" s="286"/>
      <c r="D18" s="286"/>
      <c r="E18" s="286"/>
      <c r="F18" s="286"/>
      <c r="G18" s="286"/>
      <c r="H18" s="286"/>
      <c r="I18" s="286"/>
      <c r="J18" s="130"/>
      <c r="K18" s="257"/>
      <c r="L18" s="257"/>
      <c r="M18" s="130"/>
      <c r="N18" s="130"/>
      <c r="O18" s="130"/>
      <c r="P18" s="130"/>
      <c r="Q18" s="130"/>
      <c r="R18" s="130"/>
      <c r="S18" s="130"/>
    </row>
    <row r="19" spans="1:19" s="72" customFormat="1" ht="20.25" customHeight="1" x14ac:dyDescent="0.25">
      <c r="A19" s="287" t="s">
        <v>0</v>
      </c>
      <c r="B19" s="289" t="s">
        <v>103</v>
      </c>
      <c r="C19" s="289" t="s">
        <v>114</v>
      </c>
      <c r="D19" s="290" t="s">
        <v>1</v>
      </c>
      <c r="E19" s="291"/>
      <c r="F19" s="289" t="s">
        <v>103</v>
      </c>
      <c r="G19" s="289" t="s">
        <v>114</v>
      </c>
      <c r="H19" s="290" t="s">
        <v>1</v>
      </c>
      <c r="I19" s="291"/>
      <c r="J19" s="130"/>
      <c r="K19" s="257"/>
      <c r="L19" s="257"/>
      <c r="M19" s="130"/>
      <c r="N19" s="130"/>
      <c r="O19" s="130"/>
      <c r="P19" s="130"/>
      <c r="Q19" s="130"/>
      <c r="R19" s="130"/>
      <c r="S19" s="130"/>
    </row>
    <row r="20" spans="1:19" ht="37.5" customHeight="1" x14ac:dyDescent="0.2">
      <c r="A20" s="288"/>
      <c r="B20" s="289"/>
      <c r="C20" s="289"/>
      <c r="D20" s="19" t="s">
        <v>2</v>
      </c>
      <c r="E20" s="5" t="s">
        <v>38</v>
      </c>
      <c r="F20" s="289"/>
      <c r="G20" s="289"/>
      <c r="H20" s="19" t="s">
        <v>2</v>
      </c>
      <c r="I20" s="5" t="s">
        <v>36</v>
      </c>
      <c r="K20" s="257"/>
      <c r="L20" s="257"/>
    </row>
    <row r="21" spans="1:19" ht="28.5" customHeight="1" x14ac:dyDescent="0.2">
      <c r="A21" s="81" t="s">
        <v>66</v>
      </c>
      <c r="B21" s="91">
        <f>'15'!Y8</f>
        <v>2511</v>
      </c>
      <c r="C21" s="91">
        <f>'15'!Z8</f>
        <v>1935</v>
      </c>
      <c r="D21" s="88">
        <f t="shared" ref="D21:D23" si="6">C21/B21*100</f>
        <v>77.060931899641574</v>
      </c>
      <c r="E21" s="102">
        <f t="shared" ref="E21:E23" si="7">C21-B21</f>
        <v>-576</v>
      </c>
      <c r="F21" s="99">
        <f>'16'!Y9</f>
        <v>1994</v>
      </c>
      <c r="G21" s="99">
        <f>'16'!Z9</f>
        <v>1456</v>
      </c>
      <c r="H21" s="83">
        <f t="shared" ref="H21:H23" si="8">G21/F21*100</f>
        <v>73.019057171514547</v>
      </c>
      <c r="I21" s="103">
        <f t="shared" ref="I21:I23" si="9">G21-F21</f>
        <v>-538</v>
      </c>
      <c r="J21" s="17"/>
      <c r="K21" s="257">
        <f t="shared" si="4"/>
        <v>4505</v>
      </c>
      <c r="L21" s="257">
        <f t="shared" si="4"/>
        <v>3391</v>
      </c>
    </row>
    <row r="22" spans="1:19" ht="21.75" customHeight="1" x14ac:dyDescent="0.2">
      <c r="A22" s="1" t="s">
        <v>65</v>
      </c>
      <c r="B22" s="91">
        <f>'15'!AB8</f>
        <v>2081</v>
      </c>
      <c r="C22" s="91">
        <f>'15'!AC8</f>
        <v>1521</v>
      </c>
      <c r="D22" s="88">
        <f t="shared" si="6"/>
        <v>73.089860643921185</v>
      </c>
      <c r="E22" s="102">
        <f t="shared" si="7"/>
        <v>-560</v>
      </c>
      <c r="F22" s="99">
        <f>'16'!AB9</f>
        <v>1629</v>
      </c>
      <c r="G22" s="99">
        <f>'16'!AC9</f>
        <v>1158</v>
      </c>
      <c r="H22" s="83">
        <f t="shared" si="8"/>
        <v>71.086556169429088</v>
      </c>
      <c r="I22" s="103">
        <f t="shared" si="9"/>
        <v>-471</v>
      </c>
      <c r="J22" s="17"/>
      <c r="K22" s="257">
        <f t="shared" si="5"/>
        <v>3710</v>
      </c>
      <c r="L22" s="257">
        <f t="shared" si="4"/>
        <v>2679</v>
      </c>
    </row>
    <row r="23" spans="1:19" ht="29.25" customHeight="1" x14ac:dyDescent="0.2">
      <c r="A23" s="188" t="s">
        <v>70</v>
      </c>
      <c r="B23" s="91">
        <f>'15'!AE8</f>
        <v>1050</v>
      </c>
      <c r="C23" s="91">
        <f>'15'!AF8</f>
        <v>881</v>
      </c>
      <c r="D23" s="88">
        <f t="shared" si="6"/>
        <v>83.904761904761898</v>
      </c>
      <c r="E23" s="102">
        <f t="shared" si="7"/>
        <v>-169</v>
      </c>
      <c r="F23" s="99">
        <f>'16'!AE9</f>
        <v>874</v>
      </c>
      <c r="G23" s="99">
        <f>'16'!AF9</f>
        <v>701</v>
      </c>
      <c r="H23" s="83">
        <f t="shared" si="8"/>
        <v>80.205949656750576</v>
      </c>
      <c r="I23" s="103">
        <f t="shared" si="9"/>
        <v>-173</v>
      </c>
      <c r="J23" s="17"/>
      <c r="K23" s="257">
        <f t="shared" si="5"/>
        <v>1924</v>
      </c>
      <c r="L23" s="257">
        <f t="shared" si="4"/>
        <v>1582</v>
      </c>
    </row>
    <row r="24" spans="1:19" ht="38.25" customHeight="1" x14ac:dyDescent="0.2">
      <c r="A24" s="210"/>
      <c r="B24" s="210"/>
      <c r="C24" s="210"/>
      <c r="D24" s="210"/>
      <c r="E24" s="210"/>
      <c r="F24" s="210"/>
      <c r="G24" s="210"/>
      <c r="H24" s="210"/>
      <c r="I24" s="210"/>
    </row>
  </sheetData>
  <mergeCells count="21">
    <mergeCell ref="B6:B7"/>
    <mergeCell ref="C6:C7"/>
    <mergeCell ref="D6:E6"/>
    <mergeCell ref="F6:F7"/>
    <mergeCell ref="G6:G7"/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80" zoomScaleNormal="80" zoomScaleSheetLayoutView="90" workbookViewId="0">
      <selection activeCell="N27" sqref="N27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84" t="s">
        <v>44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251"/>
      <c r="R1" s="251"/>
      <c r="S1" s="251"/>
      <c r="T1" s="251"/>
      <c r="U1" s="251"/>
      <c r="V1" s="61"/>
      <c r="W1" s="61"/>
      <c r="X1" s="61"/>
      <c r="Y1" s="110"/>
      <c r="Z1" s="61"/>
      <c r="AA1" s="61"/>
      <c r="AB1" s="385"/>
      <c r="AC1" s="385"/>
      <c r="AD1" s="385"/>
      <c r="AE1" s="385" t="s">
        <v>18</v>
      </c>
      <c r="AF1" s="385"/>
      <c r="AG1" s="385"/>
    </row>
    <row r="2" spans="1:33" s="111" customFormat="1" ht="22.5" customHeight="1" x14ac:dyDescent="0.2">
      <c r="B2" s="384" t="s">
        <v>58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251"/>
      <c r="R2" s="251"/>
      <c r="S2" s="251"/>
      <c r="T2" s="251"/>
      <c r="U2" s="251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84" t="s">
        <v>115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251"/>
      <c r="R3" s="251"/>
      <c r="S3" s="251"/>
      <c r="T3" s="251"/>
      <c r="U3" s="251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52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4"/>
      <c r="AG4" s="184" t="s">
        <v>5</v>
      </c>
    </row>
    <row r="5" spans="1:33" s="113" customFormat="1" ht="71.25" customHeight="1" x14ac:dyDescent="0.2">
      <c r="A5" s="112"/>
      <c r="B5" s="381" t="s">
        <v>77</v>
      </c>
      <c r="C5" s="382"/>
      <c r="D5" s="383"/>
      <c r="E5" s="381" t="s">
        <v>19</v>
      </c>
      <c r="F5" s="382"/>
      <c r="G5" s="383"/>
      <c r="H5" s="381" t="s">
        <v>82</v>
      </c>
      <c r="I5" s="382"/>
      <c r="J5" s="383"/>
      <c r="K5" s="386" t="s">
        <v>20</v>
      </c>
      <c r="L5" s="386"/>
      <c r="M5" s="386"/>
      <c r="N5" s="381" t="s">
        <v>12</v>
      </c>
      <c r="O5" s="382"/>
      <c r="P5" s="383"/>
      <c r="Q5" s="381" t="s">
        <v>83</v>
      </c>
      <c r="R5" s="382"/>
      <c r="S5" s="381" t="s">
        <v>17</v>
      </c>
      <c r="T5" s="382"/>
      <c r="U5" s="382"/>
      <c r="V5" s="381" t="s">
        <v>8</v>
      </c>
      <c r="W5" s="382"/>
      <c r="X5" s="383"/>
      <c r="Y5" s="381" t="s">
        <v>13</v>
      </c>
      <c r="Z5" s="382"/>
      <c r="AA5" s="383"/>
      <c r="AB5" s="386" t="s">
        <v>14</v>
      </c>
      <c r="AC5" s="386"/>
      <c r="AD5" s="386"/>
      <c r="AE5" s="331" t="s">
        <v>69</v>
      </c>
      <c r="AF5" s="332"/>
      <c r="AG5" s="333"/>
    </row>
    <row r="6" spans="1:33" s="107" customFormat="1" ht="25.15" customHeight="1" x14ac:dyDescent="0.2">
      <c r="A6" s="106"/>
      <c r="B6" s="174">
        <v>2023</v>
      </c>
      <c r="C6" s="174" t="s">
        <v>98</v>
      </c>
      <c r="D6" s="104" t="s">
        <v>2</v>
      </c>
      <c r="E6" s="174">
        <v>2023</v>
      </c>
      <c r="F6" s="174" t="s">
        <v>98</v>
      </c>
      <c r="G6" s="104" t="s">
        <v>2</v>
      </c>
      <c r="H6" s="174">
        <v>2023</v>
      </c>
      <c r="I6" s="174" t="s">
        <v>98</v>
      </c>
      <c r="J6" s="104" t="s">
        <v>2</v>
      </c>
      <c r="K6" s="174">
        <v>2023</v>
      </c>
      <c r="L6" s="174" t="s">
        <v>98</v>
      </c>
      <c r="M6" s="104" t="s">
        <v>2</v>
      </c>
      <c r="N6" s="174">
        <v>2023</v>
      </c>
      <c r="O6" s="174" t="s">
        <v>98</v>
      </c>
      <c r="P6" s="104" t="s">
        <v>2</v>
      </c>
      <c r="Q6" s="174">
        <v>2023</v>
      </c>
      <c r="R6" s="174" t="s">
        <v>98</v>
      </c>
      <c r="S6" s="174">
        <v>2023</v>
      </c>
      <c r="T6" s="174" t="s">
        <v>98</v>
      </c>
      <c r="U6" s="104" t="s">
        <v>2</v>
      </c>
      <c r="V6" s="174">
        <v>2023</v>
      </c>
      <c r="W6" s="174" t="s">
        <v>98</v>
      </c>
      <c r="X6" s="104" t="s">
        <v>2</v>
      </c>
      <c r="Y6" s="174">
        <v>2023</v>
      </c>
      <c r="Z6" s="174" t="s">
        <v>98</v>
      </c>
      <c r="AA6" s="104" t="s">
        <v>2</v>
      </c>
      <c r="AB6" s="174">
        <v>2023</v>
      </c>
      <c r="AC6" s="174" t="s">
        <v>98</v>
      </c>
      <c r="AD6" s="104" t="s">
        <v>2</v>
      </c>
      <c r="AE6" s="165">
        <v>2023</v>
      </c>
      <c r="AF6" s="165" t="s">
        <v>98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1" t="s">
        <v>34</v>
      </c>
      <c r="B8" s="161">
        <f>SUM(B9:B12)</f>
        <v>4609</v>
      </c>
      <c r="C8" s="161">
        <f>SUM(C9:C12)</f>
        <v>3335</v>
      </c>
      <c r="D8" s="100">
        <f>C8/B8*100</f>
        <v>72.35842916033846</v>
      </c>
      <c r="E8" s="161">
        <f>SUM(E9:E12)</f>
        <v>3391</v>
      </c>
      <c r="F8" s="161">
        <f>SUM(F9:F12)</f>
        <v>2249</v>
      </c>
      <c r="G8" s="100">
        <f>F8/E8*100</f>
        <v>66.322618696549696</v>
      </c>
      <c r="H8" s="161">
        <f>SUM(H9:H12)</f>
        <v>979</v>
      </c>
      <c r="I8" s="161">
        <f>SUM(I9:I12)</f>
        <v>941</v>
      </c>
      <c r="J8" s="100">
        <f>I8/H8*100</f>
        <v>96.118488253319711</v>
      </c>
      <c r="K8" s="161">
        <f>SUM(K9:K12)</f>
        <v>863</v>
      </c>
      <c r="L8" s="161">
        <f>SUM(L9:L12)</f>
        <v>898</v>
      </c>
      <c r="M8" s="100">
        <f>L8/K8*100</f>
        <v>104.0556199304751</v>
      </c>
      <c r="N8" s="161">
        <f>SUM(N9:N12)</f>
        <v>93</v>
      </c>
      <c r="O8" s="161">
        <f>SUM(O9:O12)</f>
        <v>115</v>
      </c>
      <c r="P8" s="100">
        <f>O8/N8*100</f>
        <v>123.65591397849462</v>
      </c>
      <c r="Q8" s="161">
        <f>SUM(Q9:Q12)</f>
        <v>4</v>
      </c>
      <c r="R8" s="161">
        <f>SUM(R9:R12)</f>
        <v>25</v>
      </c>
      <c r="S8" s="161">
        <f>SUM(S9:S12)</f>
        <v>17</v>
      </c>
      <c r="T8" s="161">
        <f>SUM(T9:T12)</f>
        <v>31</v>
      </c>
      <c r="U8" s="100" t="s">
        <v>124</v>
      </c>
      <c r="V8" s="161">
        <f>SUM(V9:V12)</f>
        <v>3035</v>
      </c>
      <c r="W8" s="161">
        <f>SUM(W9:W12)</f>
        <v>2006</v>
      </c>
      <c r="X8" s="100">
        <f>W8/V8*100</f>
        <v>66.095551894563428</v>
      </c>
      <c r="Y8" s="161">
        <f>SUM(Y9:Y12)</f>
        <v>2511</v>
      </c>
      <c r="Z8" s="161">
        <f>SUM(Z9:Z12)</f>
        <v>1935</v>
      </c>
      <c r="AA8" s="100">
        <f>Z8/Y8*100</f>
        <v>77.060931899641574</v>
      </c>
      <c r="AB8" s="161">
        <f>SUM(AB9:AB12)</f>
        <v>2081</v>
      </c>
      <c r="AC8" s="161">
        <f>SUM(AC9:AC12)</f>
        <v>1521</v>
      </c>
      <c r="AD8" s="100">
        <f>AC8/AB8*100</f>
        <v>73.089860643921185</v>
      </c>
      <c r="AE8" s="156">
        <f>SUM(AE9:AE12)</f>
        <v>1050</v>
      </c>
      <c r="AF8" s="156">
        <f>SUM(AF9:AF12)</f>
        <v>881</v>
      </c>
      <c r="AG8" s="89">
        <f>AF8/AE8*100</f>
        <v>83.904761904761898</v>
      </c>
    </row>
    <row r="9" spans="1:33" s="73" customFormat="1" ht="33" customHeight="1" x14ac:dyDescent="0.25">
      <c r="A9" s="232" t="s">
        <v>72</v>
      </c>
      <c r="B9" s="74">
        <v>241</v>
      </c>
      <c r="C9" s="74">
        <v>176</v>
      </c>
      <c r="D9" s="100">
        <f t="shared" ref="D9:D12" si="0">C9/B9*100</f>
        <v>73.029045643153523</v>
      </c>
      <c r="E9" s="74">
        <v>174</v>
      </c>
      <c r="F9" s="74">
        <v>124</v>
      </c>
      <c r="G9" s="100">
        <f t="shared" ref="G9:G12" si="1">F9/E9*100</f>
        <v>71.264367816091962</v>
      </c>
      <c r="H9" s="74">
        <v>67</v>
      </c>
      <c r="I9" s="74">
        <v>60</v>
      </c>
      <c r="J9" s="100">
        <f t="shared" ref="J9:J12" si="2">I9/H9*100</f>
        <v>89.552238805970148</v>
      </c>
      <c r="K9" s="74">
        <v>29</v>
      </c>
      <c r="L9" s="74">
        <v>46</v>
      </c>
      <c r="M9" s="100">
        <f t="shared" ref="M9:M12" si="3">L9/K9*100</f>
        <v>158.62068965517241</v>
      </c>
      <c r="N9" s="74">
        <v>3</v>
      </c>
      <c r="O9" s="74">
        <v>7</v>
      </c>
      <c r="P9" s="100" t="s">
        <v>121</v>
      </c>
      <c r="Q9" s="74">
        <v>0</v>
      </c>
      <c r="R9" s="74">
        <v>1</v>
      </c>
      <c r="S9" s="74">
        <v>0</v>
      </c>
      <c r="T9" s="74">
        <v>0</v>
      </c>
      <c r="U9" s="100" t="s">
        <v>61</v>
      </c>
      <c r="V9" s="74">
        <v>156</v>
      </c>
      <c r="W9" s="74">
        <v>102</v>
      </c>
      <c r="X9" s="100">
        <f t="shared" ref="X9:X12" si="4">W9/V9*100</f>
        <v>65.384615384615387</v>
      </c>
      <c r="Y9" s="74">
        <v>133</v>
      </c>
      <c r="Z9" s="74">
        <v>97</v>
      </c>
      <c r="AA9" s="100">
        <f t="shared" ref="AA9:AA12" si="5">Z9/Y9*100</f>
        <v>72.932330827067673</v>
      </c>
      <c r="AB9" s="74">
        <v>108</v>
      </c>
      <c r="AC9" s="74">
        <v>78</v>
      </c>
      <c r="AD9" s="100">
        <f t="shared" ref="AD9:AD12" si="6">AC9/AB9*100</f>
        <v>72.222222222222214</v>
      </c>
      <c r="AE9" s="52">
        <v>73</v>
      </c>
      <c r="AF9" s="52">
        <v>57</v>
      </c>
      <c r="AG9" s="89">
        <f t="shared" ref="AG9:AG12" si="7">AF9/AE9*100</f>
        <v>78.082191780821915</v>
      </c>
    </row>
    <row r="10" spans="1:33" s="73" customFormat="1" ht="33" customHeight="1" x14ac:dyDescent="0.25">
      <c r="A10" s="232" t="s">
        <v>73</v>
      </c>
      <c r="B10" s="74">
        <v>802</v>
      </c>
      <c r="C10" s="74">
        <v>631</v>
      </c>
      <c r="D10" s="100">
        <f t="shared" si="0"/>
        <v>78.678304239401498</v>
      </c>
      <c r="E10" s="74">
        <v>621</v>
      </c>
      <c r="F10" s="74">
        <v>393</v>
      </c>
      <c r="G10" s="100">
        <f t="shared" si="1"/>
        <v>63.285024154589372</v>
      </c>
      <c r="H10" s="74">
        <v>220</v>
      </c>
      <c r="I10" s="74">
        <v>218</v>
      </c>
      <c r="J10" s="100">
        <f t="shared" si="2"/>
        <v>99.090909090909093</v>
      </c>
      <c r="K10" s="74">
        <v>218</v>
      </c>
      <c r="L10" s="74">
        <v>241</v>
      </c>
      <c r="M10" s="100">
        <f t="shared" si="3"/>
        <v>110.55045871559632</v>
      </c>
      <c r="N10" s="74">
        <v>13</v>
      </c>
      <c r="O10" s="74">
        <v>23</v>
      </c>
      <c r="P10" s="100" t="s">
        <v>124</v>
      </c>
      <c r="Q10" s="74">
        <v>0</v>
      </c>
      <c r="R10" s="74">
        <v>7</v>
      </c>
      <c r="S10" s="74">
        <v>10</v>
      </c>
      <c r="T10" s="74">
        <v>4</v>
      </c>
      <c r="U10" s="100">
        <f t="shared" ref="U10" si="8">T10/S10*100</f>
        <v>40</v>
      </c>
      <c r="V10" s="74">
        <v>583</v>
      </c>
      <c r="W10" s="74">
        <v>374</v>
      </c>
      <c r="X10" s="100">
        <f t="shared" si="4"/>
        <v>64.15094339622641</v>
      </c>
      <c r="Y10" s="74">
        <v>349</v>
      </c>
      <c r="Z10" s="74">
        <v>305</v>
      </c>
      <c r="AA10" s="100">
        <f t="shared" si="5"/>
        <v>87.392550143266476</v>
      </c>
      <c r="AB10" s="74">
        <v>313</v>
      </c>
      <c r="AC10" s="74">
        <v>267</v>
      </c>
      <c r="AD10" s="100">
        <f t="shared" si="6"/>
        <v>85.303514376996802</v>
      </c>
      <c r="AE10" s="52">
        <v>184</v>
      </c>
      <c r="AF10" s="52">
        <v>183</v>
      </c>
      <c r="AG10" s="89">
        <f t="shared" si="7"/>
        <v>99.456521739130437</v>
      </c>
    </row>
    <row r="11" spans="1:33" s="73" customFormat="1" ht="33" customHeight="1" x14ac:dyDescent="0.25">
      <c r="A11" s="232" t="s">
        <v>74</v>
      </c>
      <c r="B11" s="74">
        <v>1391</v>
      </c>
      <c r="C11" s="74">
        <v>927</v>
      </c>
      <c r="D11" s="100">
        <f t="shared" si="0"/>
        <v>66.642703091301229</v>
      </c>
      <c r="E11" s="74">
        <v>1062</v>
      </c>
      <c r="F11" s="74">
        <v>660</v>
      </c>
      <c r="G11" s="100">
        <f t="shared" si="1"/>
        <v>62.146892655367239</v>
      </c>
      <c r="H11" s="74">
        <v>286</v>
      </c>
      <c r="I11" s="74">
        <v>253</v>
      </c>
      <c r="J11" s="100">
        <f t="shared" si="2"/>
        <v>88.461538461538453</v>
      </c>
      <c r="K11" s="74">
        <v>207</v>
      </c>
      <c r="L11" s="74">
        <v>208</v>
      </c>
      <c r="M11" s="100">
        <f t="shared" si="3"/>
        <v>100.48309178743962</v>
      </c>
      <c r="N11" s="74">
        <v>29</v>
      </c>
      <c r="O11" s="74">
        <v>31</v>
      </c>
      <c r="P11" s="100">
        <f t="shared" ref="P11:P12" si="9">O11/N11*100</f>
        <v>106.89655172413792</v>
      </c>
      <c r="Q11" s="74">
        <v>0</v>
      </c>
      <c r="R11" s="74">
        <v>12</v>
      </c>
      <c r="S11" s="74">
        <v>5</v>
      </c>
      <c r="T11" s="74">
        <v>12</v>
      </c>
      <c r="U11" s="100" t="s">
        <v>120</v>
      </c>
      <c r="V11" s="74">
        <v>953</v>
      </c>
      <c r="W11" s="74">
        <v>591</v>
      </c>
      <c r="X11" s="100">
        <f t="shared" si="4"/>
        <v>62.014690451206711</v>
      </c>
      <c r="Y11" s="74">
        <v>892</v>
      </c>
      <c r="Z11" s="74">
        <v>601</v>
      </c>
      <c r="AA11" s="100">
        <f t="shared" si="5"/>
        <v>67.376681614349778</v>
      </c>
      <c r="AB11" s="74">
        <v>731</v>
      </c>
      <c r="AC11" s="74">
        <v>452</v>
      </c>
      <c r="AD11" s="100">
        <f t="shared" si="6"/>
        <v>61.83310533515732</v>
      </c>
      <c r="AE11" s="52">
        <v>315</v>
      </c>
      <c r="AF11" s="52">
        <v>231</v>
      </c>
      <c r="AG11" s="89">
        <f t="shared" si="7"/>
        <v>73.333333333333329</v>
      </c>
    </row>
    <row r="12" spans="1:33" s="73" customFormat="1" ht="33" customHeight="1" x14ac:dyDescent="0.25">
      <c r="A12" s="232" t="s">
        <v>75</v>
      </c>
      <c r="B12" s="74">
        <v>2175</v>
      </c>
      <c r="C12" s="74">
        <v>1601</v>
      </c>
      <c r="D12" s="100">
        <f t="shared" si="0"/>
        <v>73.609195402298852</v>
      </c>
      <c r="E12" s="74">
        <v>1534</v>
      </c>
      <c r="F12" s="74">
        <v>1072</v>
      </c>
      <c r="G12" s="100">
        <f t="shared" si="1"/>
        <v>69.882659713168181</v>
      </c>
      <c r="H12" s="74">
        <v>406</v>
      </c>
      <c r="I12" s="74">
        <v>410</v>
      </c>
      <c r="J12" s="100">
        <f t="shared" si="2"/>
        <v>100.98522167487684</v>
      </c>
      <c r="K12" s="74">
        <v>409</v>
      </c>
      <c r="L12" s="74">
        <v>403</v>
      </c>
      <c r="M12" s="100">
        <f t="shared" si="3"/>
        <v>98.53300733496333</v>
      </c>
      <c r="N12" s="74">
        <v>48</v>
      </c>
      <c r="O12" s="74">
        <v>54</v>
      </c>
      <c r="P12" s="100">
        <f t="shared" si="9"/>
        <v>112.5</v>
      </c>
      <c r="Q12" s="74">
        <v>4</v>
      </c>
      <c r="R12" s="74">
        <v>5</v>
      </c>
      <c r="S12" s="74">
        <v>2</v>
      </c>
      <c r="T12" s="74">
        <v>15</v>
      </c>
      <c r="U12" s="100" t="s">
        <v>147</v>
      </c>
      <c r="V12" s="74">
        <v>1343</v>
      </c>
      <c r="W12" s="74">
        <v>939</v>
      </c>
      <c r="X12" s="100">
        <f t="shared" si="4"/>
        <v>69.918093819806401</v>
      </c>
      <c r="Y12" s="74">
        <v>1137</v>
      </c>
      <c r="Z12" s="74">
        <v>932</v>
      </c>
      <c r="AA12" s="100">
        <f t="shared" si="5"/>
        <v>81.970096745822346</v>
      </c>
      <c r="AB12" s="74">
        <v>929</v>
      </c>
      <c r="AC12" s="74">
        <v>724</v>
      </c>
      <c r="AD12" s="100">
        <f t="shared" si="6"/>
        <v>77.933261571582349</v>
      </c>
      <c r="AE12" s="52">
        <v>478</v>
      </c>
      <c r="AF12" s="52">
        <v>410</v>
      </c>
      <c r="AG12" s="89">
        <f t="shared" si="7"/>
        <v>85.774058577405853</v>
      </c>
    </row>
    <row r="13" spans="1:33" s="69" customFormat="1" ht="16.149999999999999" customHeight="1" x14ac:dyDescent="0.25">
      <c r="A13" s="169"/>
      <c r="B13" s="169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170"/>
      <c r="W13" s="170"/>
      <c r="X13" s="171"/>
      <c r="Y13" s="169"/>
      <c r="Z13" s="171"/>
      <c r="AA13" s="171"/>
      <c r="AB13" s="170"/>
      <c r="AC13" s="170"/>
      <c r="AD13" s="171"/>
      <c r="AF13" s="70"/>
      <c r="AG13" s="70"/>
    </row>
    <row r="19" spans="26:26" x14ac:dyDescent="0.25">
      <c r="Z19" s="71"/>
    </row>
    <row r="20" spans="26:26" x14ac:dyDescent="0.25">
      <c r="Z20" s="71"/>
    </row>
    <row r="21" spans="26:26" x14ac:dyDescent="0.25">
      <c r="Z21" s="71"/>
    </row>
    <row r="22" spans="26:26" x14ac:dyDescent="0.25">
      <c r="Z22" s="71"/>
    </row>
    <row r="23" spans="26:26" x14ac:dyDescent="0.25">
      <c r="Z23" s="71"/>
    </row>
  </sheetData>
  <mergeCells count="16">
    <mergeCell ref="AE5:AG5"/>
    <mergeCell ref="AE1:AG1"/>
    <mergeCell ref="E5:G5"/>
    <mergeCell ref="K5:M5"/>
    <mergeCell ref="N5:P5"/>
    <mergeCell ref="S5:U5"/>
    <mergeCell ref="V5:X5"/>
    <mergeCell ref="AB5:AD5"/>
    <mergeCell ref="AB1:AD1"/>
    <mergeCell ref="B5:D5"/>
    <mergeCell ref="Y5:AA5"/>
    <mergeCell ref="H5:J5"/>
    <mergeCell ref="Q5:R5"/>
    <mergeCell ref="B1:P1"/>
    <mergeCell ref="B2:P2"/>
    <mergeCell ref="B3:P3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zoomScale="80" zoomScaleNormal="80" zoomScaleSheetLayoutView="90" workbookViewId="0">
      <selection activeCell="H23" sqref="H23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8.2851562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87"/>
      <c r="M1" s="387"/>
      <c r="N1" s="387"/>
      <c r="O1" s="387"/>
      <c r="P1" s="387"/>
      <c r="Q1" s="243"/>
      <c r="R1" s="243"/>
      <c r="AF1" s="69"/>
      <c r="AG1" s="69"/>
    </row>
    <row r="2" spans="1:35" s="111" customFormat="1" ht="20.45" customHeight="1" x14ac:dyDescent="0.3">
      <c r="A2" s="110"/>
      <c r="B2" s="384" t="s">
        <v>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251"/>
      <c r="T2" s="251"/>
      <c r="U2" s="251"/>
      <c r="V2" s="61"/>
      <c r="W2" s="61"/>
      <c r="X2" s="61"/>
      <c r="Y2" s="110"/>
      <c r="Z2" s="61"/>
      <c r="AA2" s="61"/>
      <c r="AB2" s="385"/>
      <c r="AC2" s="385"/>
      <c r="AD2" s="385"/>
      <c r="AE2" s="385" t="s">
        <v>18</v>
      </c>
      <c r="AF2" s="385"/>
      <c r="AG2" s="385"/>
    </row>
    <row r="3" spans="1:35" s="111" customFormat="1" ht="20.45" customHeight="1" x14ac:dyDescent="0.2">
      <c r="B3" s="384" t="s">
        <v>59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251"/>
      <c r="T3" s="251"/>
      <c r="U3" s="251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84" t="s">
        <v>115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251"/>
      <c r="T4" s="251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4"/>
      <c r="AE5" s="64"/>
      <c r="AF5" s="65"/>
      <c r="AG5" s="184" t="s">
        <v>5</v>
      </c>
    </row>
    <row r="6" spans="1:35" s="113" customFormat="1" ht="72" customHeight="1" x14ac:dyDescent="0.2">
      <c r="A6" s="112"/>
      <c r="B6" s="381" t="s">
        <v>22</v>
      </c>
      <c r="C6" s="382"/>
      <c r="D6" s="383"/>
      <c r="E6" s="381" t="s">
        <v>19</v>
      </c>
      <c r="F6" s="382"/>
      <c r="G6" s="383"/>
      <c r="H6" s="381" t="s">
        <v>82</v>
      </c>
      <c r="I6" s="382"/>
      <c r="J6" s="383"/>
      <c r="K6" s="386" t="s">
        <v>20</v>
      </c>
      <c r="L6" s="386"/>
      <c r="M6" s="386"/>
      <c r="N6" s="381" t="s">
        <v>12</v>
      </c>
      <c r="O6" s="382"/>
      <c r="P6" s="383"/>
      <c r="Q6" s="381" t="s">
        <v>83</v>
      </c>
      <c r="R6" s="382"/>
      <c r="S6" s="381" t="s">
        <v>17</v>
      </c>
      <c r="T6" s="382"/>
      <c r="U6" s="382"/>
      <c r="V6" s="381" t="s">
        <v>8</v>
      </c>
      <c r="W6" s="382"/>
      <c r="X6" s="383"/>
      <c r="Y6" s="381" t="s">
        <v>13</v>
      </c>
      <c r="Z6" s="382"/>
      <c r="AA6" s="383"/>
      <c r="AB6" s="386" t="s">
        <v>14</v>
      </c>
      <c r="AC6" s="386"/>
      <c r="AD6" s="386"/>
      <c r="AE6" s="331" t="s">
        <v>69</v>
      </c>
      <c r="AF6" s="332"/>
      <c r="AG6" s="333"/>
      <c r="AH6" s="66"/>
      <c r="AI6" s="66"/>
    </row>
    <row r="7" spans="1:35" s="107" customFormat="1" ht="25.15" customHeight="1" x14ac:dyDescent="0.2">
      <c r="A7" s="106"/>
      <c r="B7" s="174">
        <v>2023</v>
      </c>
      <c r="C7" s="174" t="s">
        <v>98</v>
      </c>
      <c r="D7" s="104" t="s">
        <v>2</v>
      </c>
      <c r="E7" s="174">
        <v>2023</v>
      </c>
      <c r="F7" s="174" t="s">
        <v>98</v>
      </c>
      <c r="G7" s="104" t="s">
        <v>2</v>
      </c>
      <c r="H7" s="174">
        <v>2023</v>
      </c>
      <c r="I7" s="174" t="s">
        <v>98</v>
      </c>
      <c r="J7" s="104" t="s">
        <v>2</v>
      </c>
      <c r="K7" s="174">
        <v>2023</v>
      </c>
      <c r="L7" s="174" t="s">
        <v>98</v>
      </c>
      <c r="M7" s="104" t="s">
        <v>2</v>
      </c>
      <c r="N7" s="174">
        <v>2023</v>
      </c>
      <c r="O7" s="174" t="s">
        <v>98</v>
      </c>
      <c r="P7" s="104" t="s">
        <v>2</v>
      </c>
      <c r="Q7" s="174">
        <v>2023</v>
      </c>
      <c r="R7" s="174" t="s">
        <v>98</v>
      </c>
      <c r="S7" s="174">
        <v>2023</v>
      </c>
      <c r="T7" s="174" t="s">
        <v>98</v>
      </c>
      <c r="U7" s="104" t="s">
        <v>2</v>
      </c>
      <c r="V7" s="174">
        <v>2023</v>
      </c>
      <c r="W7" s="174" t="s">
        <v>98</v>
      </c>
      <c r="X7" s="104" t="s">
        <v>2</v>
      </c>
      <c r="Y7" s="174">
        <v>2023</v>
      </c>
      <c r="Z7" s="174" t="s">
        <v>98</v>
      </c>
      <c r="AA7" s="104" t="s">
        <v>2</v>
      </c>
      <c r="AB7" s="174">
        <v>2023</v>
      </c>
      <c r="AC7" s="174" t="s">
        <v>98</v>
      </c>
      <c r="AD7" s="104" t="s">
        <v>2</v>
      </c>
      <c r="AE7" s="165">
        <v>2023</v>
      </c>
      <c r="AF7" s="165" t="s">
        <v>98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1" t="s">
        <v>34</v>
      </c>
      <c r="B9" s="161">
        <f>SUM(B10:B13)</f>
        <v>3477</v>
      </c>
      <c r="C9" s="161">
        <f>SUM(C10:C13)</f>
        <v>2414</v>
      </c>
      <c r="D9" s="100">
        <f>C9/B9*100</f>
        <v>69.427667529479436</v>
      </c>
      <c r="E9" s="161">
        <f>SUM(E10:E13)</f>
        <v>2631</v>
      </c>
      <c r="F9" s="161">
        <f>SUM(F10:F13)</f>
        <v>1628</v>
      </c>
      <c r="G9" s="100">
        <f>F9/E9*100</f>
        <v>61.877613074876471</v>
      </c>
      <c r="H9" s="161">
        <f>SUM(H10:H13)</f>
        <v>685</v>
      </c>
      <c r="I9" s="161">
        <f>SUM(I10:I13)</f>
        <v>641</v>
      </c>
      <c r="J9" s="100">
        <f>I9/H9*100</f>
        <v>93.576642335766422</v>
      </c>
      <c r="K9" s="161">
        <f>SUM(K10:K13)</f>
        <v>514</v>
      </c>
      <c r="L9" s="161">
        <f>SUM(L10:L13)</f>
        <v>496</v>
      </c>
      <c r="M9" s="100">
        <f>L9/K9*100</f>
        <v>96.498054474708169</v>
      </c>
      <c r="N9" s="161">
        <f>SUM(N10:N13)</f>
        <v>56</v>
      </c>
      <c r="O9" s="161">
        <f>SUM(O10:O13)</f>
        <v>80</v>
      </c>
      <c r="P9" s="100">
        <f>O9/N9*100</f>
        <v>142.85714285714286</v>
      </c>
      <c r="Q9" s="161">
        <f>SUM(Q10:Q13)</f>
        <v>1</v>
      </c>
      <c r="R9" s="161">
        <f>SUM(R10:R13)</f>
        <v>21</v>
      </c>
      <c r="S9" s="161">
        <f>SUM(S10:S13)</f>
        <v>12</v>
      </c>
      <c r="T9" s="161">
        <f>SUM(T10:T13)</f>
        <v>18</v>
      </c>
      <c r="U9" s="100">
        <f t="shared" ref="U9:U13" si="0">T9/S9*100</f>
        <v>150</v>
      </c>
      <c r="V9" s="161">
        <f>SUM(V10:V13)</f>
        <v>2317</v>
      </c>
      <c r="W9" s="161">
        <f>SUM(W10:W13)</f>
        <v>1452</v>
      </c>
      <c r="X9" s="100">
        <f>W9/V9*100</f>
        <v>62.667242123435472</v>
      </c>
      <c r="Y9" s="161">
        <f>SUM(Y10:Y13)</f>
        <v>1994</v>
      </c>
      <c r="Z9" s="161">
        <f>SUM(Z10:Z13)</f>
        <v>1456</v>
      </c>
      <c r="AA9" s="100">
        <f>Z9/Y9*100</f>
        <v>73.019057171514547</v>
      </c>
      <c r="AB9" s="161">
        <f>SUM(AB10:AB13)</f>
        <v>1629</v>
      </c>
      <c r="AC9" s="161">
        <f>SUM(AC10:AC13)</f>
        <v>1158</v>
      </c>
      <c r="AD9" s="100">
        <f>AC9/AB9*100</f>
        <v>71.086556169429088</v>
      </c>
      <c r="AE9" s="156">
        <f>SUM(AE10:AE13)</f>
        <v>874</v>
      </c>
      <c r="AF9" s="156">
        <f>SUM(AF10:AF13)</f>
        <v>701</v>
      </c>
      <c r="AG9" s="89">
        <f>AF9/AE9*100</f>
        <v>80.205949656750576</v>
      </c>
      <c r="AH9" s="179"/>
      <c r="AI9" s="180"/>
    </row>
    <row r="10" spans="1:35" s="73" customFormat="1" ht="30.75" customHeight="1" x14ac:dyDescent="0.25">
      <c r="A10" s="232" t="s">
        <v>72</v>
      </c>
      <c r="B10" s="74">
        <v>496</v>
      </c>
      <c r="C10" s="74">
        <v>407</v>
      </c>
      <c r="D10" s="100">
        <f t="shared" ref="D10:D13" si="1">C10/B10*100</f>
        <v>82.056451612903231</v>
      </c>
      <c r="E10" s="74">
        <v>370</v>
      </c>
      <c r="F10" s="74">
        <v>277</v>
      </c>
      <c r="G10" s="100">
        <f t="shared" ref="G10:G13" si="2">F10/E10*100</f>
        <v>74.86486486486487</v>
      </c>
      <c r="H10" s="74">
        <v>115</v>
      </c>
      <c r="I10" s="74">
        <v>118</v>
      </c>
      <c r="J10" s="100">
        <f t="shared" ref="J10:J13" si="3">I10/H10*100</f>
        <v>102.60869565217392</v>
      </c>
      <c r="K10" s="74">
        <v>81</v>
      </c>
      <c r="L10" s="74">
        <v>61</v>
      </c>
      <c r="M10" s="100">
        <f t="shared" ref="M10:M13" si="4">L10/K10*100</f>
        <v>75.308641975308646</v>
      </c>
      <c r="N10" s="74">
        <v>10</v>
      </c>
      <c r="O10" s="74">
        <v>11</v>
      </c>
      <c r="P10" s="100">
        <f>O10/N10*100</f>
        <v>110.00000000000001</v>
      </c>
      <c r="Q10" s="74">
        <v>0</v>
      </c>
      <c r="R10" s="74">
        <v>3</v>
      </c>
      <c r="S10" s="74">
        <v>0</v>
      </c>
      <c r="T10" s="74">
        <v>0</v>
      </c>
      <c r="U10" s="100" t="s">
        <v>61</v>
      </c>
      <c r="V10" s="74">
        <v>330</v>
      </c>
      <c r="W10" s="74">
        <v>234</v>
      </c>
      <c r="X10" s="100">
        <f t="shared" ref="X10:X13" si="5">W10/V10*100</f>
        <v>70.909090909090907</v>
      </c>
      <c r="Y10" s="74">
        <v>276</v>
      </c>
      <c r="Z10" s="74">
        <v>251</v>
      </c>
      <c r="AA10" s="100">
        <f t="shared" ref="AA10:AA13" si="6">Z10/Y10*100</f>
        <v>90.94202898550725</v>
      </c>
      <c r="AB10" s="74">
        <v>219</v>
      </c>
      <c r="AC10" s="74">
        <v>211</v>
      </c>
      <c r="AD10" s="100">
        <f t="shared" ref="AD10:AD13" si="7">AC10/AB10*100</f>
        <v>96.347031963470315</v>
      </c>
      <c r="AE10" s="52">
        <v>149</v>
      </c>
      <c r="AF10" s="52">
        <v>146</v>
      </c>
      <c r="AG10" s="89">
        <f t="shared" ref="AG10:AG13" si="8">AF10/AE10*100</f>
        <v>97.986577181208062</v>
      </c>
      <c r="AH10" s="179"/>
      <c r="AI10" s="180"/>
    </row>
    <row r="11" spans="1:35" s="73" customFormat="1" ht="30.75" customHeight="1" x14ac:dyDescent="0.25">
      <c r="A11" s="232" t="s">
        <v>73</v>
      </c>
      <c r="B11" s="74">
        <v>583</v>
      </c>
      <c r="C11" s="74">
        <v>351</v>
      </c>
      <c r="D11" s="100">
        <f t="shared" si="1"/>
        <v>60.205831903945104</v>
      </c>
      <c r="E11" s="74">
        <v>476</v>
      </c>
      <c r="F11" s="74">
        <v>260</v>
      </c>
      <c r="G11" s="100">
        <f t="shared" si="2"/>
        <v>54.621848739495796</v>
      </c>
      <c r="H11" s="74">
        <v>137</v>
      </c>
      <c r="I11" s="74">
        <v>109</v>
      </c>
      <c r="J11" s="100">
        <f t="shared" si="3"/>
        <v>79.56204379562044</v>
      </c>
      <c r="K11" s="74">
        <v>97</v>
      </c>
      <c r="L11" s="74">
        <v>59</v>
      </c>
      <c r="M11" s="100">
        <f t="shared" si="4"/>
        <v>60.824742268041234</v>
      </c>
      <c r="N11" s="74">
        <v>15</v>
      </c>
      <c r="O11" s="74">
        <v>8</v>
      </c>
      <c r="P11" s="100">
        <f t="shared" ref="P11:P12" si="9">O11/N11*100</f>
        <v>53.333333333333336</v>
      </c>
      <c r="Q11" s="74">
        <v>0</v>
      </c>
      <c r="R11" s="74">
        <v>3</v>
      </c>
      <c r="S11" s="74">
        <v>3</v>
      </c>
      <c r="T11" s="74">
        <v>4</v>
      </c>
      <c r="U11" s="100">
        <f t="shared" si="0"/>
        <v>133.33333333333331</v>
      </c>
      <c r="V11" s="74">
        <v>422</v>
      </c>
      <c r="W11" s="74">
        <v>239</v>
      </c>
      <c r="X11" s="100">
        <f t="shared" si="5"/>
        <v>56.635071090047397</v>
      </c>
      <c r="Y11" s="74">
        <v>313</v>
      </c>
      <c r="Z11" s="74">
        <v>206</v>
      </c>
      <c r="AA11" s="100">
        <f t="shared" si="6"/>
        <v>65.814696485623003</v>
      </c>
      <c r="AB11" s="74">
        <v>262</v>
      </c>
      <c r="AC11" s="74">
        <v>177</v>
      </c>
      <c r="AD11" s="100">
        <f t="shared" si="7"/>
        <v>67.55725190839695</v>
      </c>
      <c r="AE11" s="52">
        <v>144</v>
      </c>
      <c r="AF11" s="52">
        <v>114</v>
      </c>
      <c r="AG11" s="89">
        <f t="shared" si="8"/>
        <v>79.166666666666657</v>
      </c>
      <c r="AH11" s="179"/>
      <c r="AI11" s="180"/>
    </row>
    <row r="12" spans="1:35" s="73" customFormat="1" ht="30.75" customHeight="1" x14ac:dyDescent="0.25">
      <c r="A12" s="232" t="s">
        <v>74</v>
      </c>
      <c r="B12" s="74">
        <v>1103</v>
      </c>
      <c r="C12" s="74">
        <v>797</v>
      </c>
      <c r="D12" s="100">
        <f t="shared" si="1"/>
        <v>72.257479601087937</v>
      </c>
      <c r="E12" s="74">
        <v>834</v>
      </c>
      <c r="F12" s="74">
        <v>531</v>
      </c>
      <c r="G12" s="100">
        <f t="shared" si="2"/>
        <v>63.669064748201443</v>
      </c>
      <c r="H12" s="74">
        <v>196</v>
      </c>
      <c r="I12" s="74">
        <v>202</v>
      </c>
      <c r="J12" s="100">
        <f t="shared" si="3"/>
        <v>103.0612244897959</v>
      </c>
      <c r="K12" s="74">
        <v>155</v>
      </c>
      <c r="L12" s="74">
        <v>171</v>
      </c>
      <c r="M12" s="100">
        <f t="shared" si="4"/>
        <v>110.3225806451613</v>
      </c>
      <c r="N12" s="74">
        <v>19</v>
      </c>
      <c r="O12" s="74">
        <v>26</v>
      </c>
      <c r="P12" s="100">
        <f t="shared" si="9"/>
        <v>136.84210526315789</v>
      </c>
      <c r="Q12" s="74">
        <v>0</v>
      </c>
      <c r="R12" s="74">
        <v>13</v>
      </c>
      <c r="S12" s="74">
        <v>6</v>
      </c>
      <c r="T12" s="74">
        <v>10</v>
      </c>
      <c r="U12" s="100">
        <f t="shared" si="0"/>
        <v>166.66666666666669</v>
      </c>
      <c r="V12" s="74">
        <v>725</v>
      </c>
      <c r="W12" s="74">
        <v>482</v>
      </c>
      <c r="X12" s="100">
        <f t="shared" si="5"/>
        <v>66.482758620689651</v>
      </c>
      <c r="Y12" s="74">
        <v>709</v>
      </c>
      <c r="Z12" s="74">
        <v>495</v>
      </c>
      <c r="AA12" s="100">
        <f t="shared" si="6"/>
        <v>69.81664315937941</v>
      </c>
      <c r="AB12" s="74">
        <v>566</v>
      </c>
      <c r="AC12" s="74">
        <v>376</v>
      </c>
      <c r="AD12" s="100">
        <f t="shared" si="7"/>
        <v>66.431095406360413</v>
      </c>
      <c r="AE12" s="52">
        <v>272</v>
      </c>
      <c r="AF12" s="52">
        <v>213</v>
      </c>
      <c r="AG12" s="89">
        <f t="shared" si="8"/>
        <v>78.308823529411768</v>
      </c>
      <c r="AH12" s="179"/>
      <c r="AI12" s="180"/>
    </row>
    <row r="13" spans="1:35" s="73" customFormat="1" ht="30.75" customHeight="1" x14ac:dyDescent="0.25">
      <c r="A13" s="232" t="s">
        <v>75</v>
      </c>
      <c r="B13" s="74">
        <v>1295</v>
      </c>
      <c r="C13" s="74">
        <v>859</v>
      </c>
      <c r="D13" s="100">
        <f t="shared" si="1"/>
        <v>66.332046332046332</v>
      </c>
      <c r="E13" s="74">
        <v>951</v>
      </c>
      <c r="F13" s="74">
        <v>560</v>
      </c>
      <c r="G13" s="100">
        <f t="shared" si="2"/>
        <v>58.885383806519457</v>
      </c>
      <c r="H13" s="74">
        <v>237</v>
      </c>
      <c r="I13" s="74">
        <v>212</v>
      </c>
      <c r="J13" s="100">
        <f t="shared" si="3"/>
        <v>89.451476793248943</v>
      </c>
      <c r="K13" s="74">
        <v>181</v>
      </c>
      <c r="L13" s="74">
        <v>205</v>
      </c>
      <c r="M13" s="100">
        <f t="shared" si="4"/>
        <v>113.25966850828731</v>
      </c>
      <c r="N13" s="74">
        <v>12</v>
      </c>
      <c r="O13" s="74">
        <v>35</v>
      </c>
      <c r="P13" s="100" t="s">
        <v>141</v>
      </c>
      <c r="Q13" s="74">
        <v>1</v>
      </c>
      <c r="R13" s="74">
        <v>2</v>
      </c>
      <c r="S13" s="74">
        <v>3</v>
      </c>
      <c r="T13" s="74">
        <v>4</v>
      </c>
      <c r="U13" s="100">
        <f t="shared" si="0"/>
        <v>133.33333333333331</v>
      </c>
      <c r="V13" s="74">
        <v>840</v>
      </c>
      <c r="W13" s="74">
        <v>497</v>
      </c>
      <c r="X13" s="100">
        <f t="shared" si="5"/>
        <v>59.166666666666664</v>
      </c>
      <c r="Y13" s="74">
        <v>696</v>
      </c>
      <c r="Z13" s="74">
        <v>504</v>
      </c>
      <c r="AA13" s="100">
        <f t="shared" si="6"/>
        <v>72.41379310344827</v>
      </c>
      <c r="AB13" s="74">
        <v>582</v>
      </c>
      <c r="AC13" s="74">
        <v>394</v>
      </c>
      <c r="AD13" s="100">
        <f t="shared" si="7"/>
        <v>67.697594501718214</v>
      </c>
      <c r="AE13" s="52">
        <v>309</v>
      </c>
      <c r="AF13" s="52">
        <v>228</v>
      </c>
      <c r="AG13" s="89">
        <f t="shared" si="8"/>
        <v>73.786407766990294</v>
      </c>
      <c r="AH13" s="179"/>
      <c r="AI13" s="180"/>
    </row>
    <row r="14" spans="1:35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7"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  <mergeCell ref="B6:D6"/>
    <mergeCell ref="Y6:AA6"/>
    <mergeCell ref="H6:J6"/>
    <mergeCell ref="Q6:R6"/>
    <mergeCell ref="B2:R2"/>
    <mergeCell ref="B3:R3"/>
    <mergeCell ref="B4:R4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B26" sqref="B26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302" t="s">
        <v>100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244"/>
      <c r="T1" s="244"/>
      <c r="U1" s="244"/>
      <c r="V1" s="21"/>
      <c r="W1" s="21"/>
      <c r="X1" s="21"/>
      <c r="Y1" s="21"/>
      <c r="Z1" s="21"/>
      <c r="AA1" s="21"/>
      <c r="AB1" s="301"/>
      <c r="AC1" s="301"/>
      <c r="AD1" s="301"/>
      <c r="AE1" s="185"/>
      <c r="AG1" s="186" t="s">
        <v>18</v>
      </c>
    </row>
    <row r="2" spans="1:37" s="22" customFormat="1" ht="18" customHeight="1" x14ac:dyDescent="0.35">
      <c r="B2" s="303" t="s">
        <v>79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245"/>
      <c r="T2" s="245"/>
      <c r="U2" s="245"/>
      <c r="V2" s="21"/>
      <c r="W2" s="21"/>
      <c r="X2" s="21"/>
      <c r="Y2" s="21"/>
      <c r="Z2" s="21"/>
      <c r="AA2" s="21"/>
      <c r="AB2" s="203"/>
      <c r="AC2" s="203"/>
      <c r="AD2" s="203"/>
      <c r="AE2" s="185"/>
      <c r="AG2" s="186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304" t="s">
        <v>5</v>
      </c>
      <c r="R3" s="304"/>
      <c r="S3" s="86"/>
      <c r="T3" s="23"/>
      <c r="U3" s="86"/>
      <c r="V3" s="24"/>
      <c r="W3" s="24"/>
      <c r="X3" s="24"/>
      <c r="Y3" s="24"/>
      <c r="Z3" s="24"/>
      <c r="AA3" s="24"/>
      <c r="AC3" s="297"/>
      <c r="AD3" s="297"/>
      <c r="AE3" s="297" t="s">
        <v>5</v>
      </c>
      <c r="AF3" s="297"/>
      <c r="AG3" s="297"/>
    </row>
    <row r="4" spans="1:37" s="27" customFormat="1" ht="67.5" customHeight="1" x14ac:dyDescent="0.25">
      <c r="A4" s="305"/>
      <c r="B4" s="298" t="s">
        <v>77</v>
      </c>
      <c r="C4" s="299"/>
      <c r="D4" s="300"/>
      <c r="E4" s="296" t="s">
        <v>27</v>
      </c>
      <c r="F4" s="296"/>
      <c r="G4" s="296"/>
      <c r="H4" s="298" t="s">
        <v>84</v>
      </c>
      <c r="I4" s="299"/>
      <c r="J4" s="300"/>
      <c r="K4" s="296" t="s">
        <v>15</v>
      </c>
      <c r="L4" s="296"/>
      <c r="M4" s="296"/>
      <c r="N4" s="296" t="s">
        <v>9</v>
      </c>
      <c r="O4" s="296"/>
      <c r="P4" s="296"/>
      <c r="Q4" s="298" t="s">
        <v>83</v>
      </c>
      <c r="R4" s="299"/>
      <c r="S4" s="296" t="s">
        <v>10</v>
      </c>
      <c r="T4" s="296"/>
      <c r="U4" s="296"/>
      <c r="V4" s="298" t="s">
        <v>8</v>
      </c>
      <c r="W4" s="299"/>
      <c r="X4" s="300"/>
      <c r="Y4" s="298" t="s">
        <v>71</v>
      </c>
      <c r="Z4" s="299"/>
      <c r="AA4" s="300"/>
      <c r="AB4" s="296" t="s">
        <v>11</v>
      </c>
      <c r="AC4" s="296"/>
      <c r="AD4" s="296"/>
      <c r="AE4" s="296" t="s">
        <v>69</v>
      </c>
      <c r="AF4" s="296"/>
      <c r="AG4" s="296"/>
    </row>
    <row r="5" spans="1:37" s="28" customFormat="1" ht="25.5" customHeight="1" x14ac:dyDescent="0.25">
      <c r="A5" s="305"/>
      <c r="B5" s="198">
        <v>2023</v>
      </c>
      <c r="C5" s="209" t="s">
        <v>98</v>
      </c>
      <c r="D5" s="209" t="s">
        <v>2</v>
      </c>
      <c r="E5" s="197">
        <v>2023</v>
      </c>
      <c r="F5" s="197" t="s">
        <v>98</v>
      </c>
      <c r="G5" s="198" t="s">
        <v>2</v>
      </c>
      <c r="H5" s="198">
        <v>2023</v>
      </c>
      <c r="I5" s="198" t="s">
        <v>98</v>
      </c>
      <c r="J5" s="198" t="s">
        <v>2</v>
      </c>
      <c r="K5" s="197">
        <v>2023</v>
      </c>
      <c r="L5" s="197" t="s">
        <v>98</v>
      </c>
      <c r="M5" s="198" t="s">
        <v>2</v>
      </c>
      <c r="N5" s="197">
        <v>2023</v>
      </c>
      <c r="O5" s="197" t="s">
        <v>98</v>
      </c>
      <c r="P5" s="198" t="s">
        <v>2</v>
      </c>
      <c r="Q5" s="198">
        <v>2023</v>
      </c>
      <c r="R5" s="198" t="s">
        <v>98</v>
      </c>
      <c r="S5" s="197">
        <v>2023</v>
      </c>
      <c r="T5" s="197" t="s">
        <v>98</v>
      </c>
      <c r="U5" s="198" t="s">
        <v>2</v>
      </c>
      <c r="V5" s="197">
        <v>2023</v>
      </c>
      <c r="W5" s="197" t="s">
        <v>98</v>
      </c>
      <c r="X5" s="198" t="s">
        <v>2</v>
      </c>
      <c r="Y5" s="197">
        <v>2023</v>
      </c>
      <c r="Z5" s="197" t="s">
        <v>98</v>
      </c>
      <c r="AA5" s="198" t="s">
        <v>2</v>
      </c>
      <c r="AB5" s="197">
        <v>2023</v>
      </c>
      <c r="AC5" s="197" t="s">
        <v>98</v>
      </c>
      <c r="AD5" s="198" t="s">
        <v>2</v>
      </c>
      <c r="AE5" s="197">
        <v>2023</v>
      </c>
      <c r="AF5" s="197" t="s">
        <v>98</v>
      </c>
      <c r="AG5" s="198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3" t="s">
        <v>34</v>
      </c>
      <c r="B7" s="155">
        <f>SUM(B8:B11)</f>
        <v>1612</v>
      </c>
      <c r="C7" s="155">
        <f>SUM(C8:C11)</f>
        <v>1415</v>
      </c>
      <c r="D7" s="32">
        <f>C7/B7*100</f>
        <v>87.779156327543433</v>
      </c>
      <c r="E7" s="155">
        <f>SUM(E8:E11)</f>
        <v>1583</v>
      </c>
      <c r="F7" s="155">
        <f>SUM(F8:F11)</f>
        <v>1345</v>
      </c>
      <c r="G7" s="32">
        <f>F7/E7*100</f>
        <v>84.965255843335441</v>
      </c>
      <c r="H7" s="155">
        <f>SUM(H8:H11)</f>
        <v>449</v>
      </c>
      <c r="I7" s="155">
        <f>SUM(I8:I11)</f>
        <v>585</v>
      </c>
      <c r="J7" s="32">
        <f>I7/H7*100</f>
        <v>130.28953229398664</v>
      </c>
      <c r="K7" s="155">
        <f>SUM(K8:K11)</f>
        <v>114</v>
      </c>
      <c r="L7" s="155">
        <f>SUM(L8:L11)</f>
        <v>134</v>
      </c>
      <c r="M7" s="32">
        <f>L7/K7*100</f>
        <v>117.54385964912282</v>
      </c>
      <c r="N7" s="155">
        <f>SUM(N8:N11)</f>
        <v>31</v>
      </c>
      <c r="O7" s="155">
        <f>SUM(O8:O11)</f>
        <v>48</v>
      </c>
      <c r="P7" s="32">
        <f t="shared" ref="P7:P11" si="0">O7/N7*100</f>
        <v>154.83870967741936</v>
      </c>
      <c r="Q7" s="155">
        <f>SUM(Q8:Q11)</f>
        <v>0</v>
      </c>
      <c r="R7" s="155">
        <f>SUM(R8:R11)</f>
        <v>1</v>
      </c>
      <c r="S7" s="155">
        <f>SUM(S8:S11)</f>
        <v>6</v>
      </c>
      <c r="T7" s="155">
        <f>SUM(T8:T11)</f>
        <v>12</v>
      </c>
      <c r="U7" s="32" t="s">
        <v>116</v>
      </c>
      <c r="V7" s="155">
        <f>SUM(V8:V11)</f>
        <v>1415</v>
      </c>
      <c r="W7" s="155">
        <f>SUM(W8:W11)</f>
        <v>1214</v>
      </c>
      <c r="X7" s="32">
        <f>W7/V7*100</f>
        <v>85.795053003533567</v>
      </c>
      <c r="Y7" s="155">
        <f>SUM(Y8:Y11)</f>
        <v>997</v>
      </c>
      <c r="Z7" s="155">
        <f>SUM(Z8:Z11)</f>
        <v>978</v>
      </c>
      <c r="AA7" s="32">
        <f>Z7/Y7*100</f>
        <v>98.094282848545632</v>
      </c>
      <c r="AB7" s="155">
        <f>SUM(AB8:AB11)</f>
        <v>989</v>
      </c>
      <c r="AC7" s="155">
        <f>SUM(AC8:AC11)</f>
        <v>942</v>
      </c>
      <c r="AD7" s="32">
        <f>AC7/AB7*100</f>
        <v>95.247724974721933</v>
      </c>
      <c r="AE7" s="155">
        <f>SUM(AE8:AE11)</f>
        <v>548</v>
      </c>
      <c r="AF7" s="155">
        <f>SUM(AF8:AF11)</f>
        <v>589</v>
      </c>
      <c r="AG7" s="32">
        <f>AF7/AE7*100</f>
        <v>107.48175182481752</v>
      </c>
      <c r="AH7" s="33"/>
      <c r="AK7" s="36"/>
    </row>
    <row r="8" spans="1:37" s="225" customFormat="1" ht="33.75" customHeight="1" x14ac:dyDescent="0.25">
      <c r="A8" s="234" t="s">
        <v>72</v>
      </c>
      <c r="B8" s="35">
        <v>122</v>
      </c>
      <c r="C8" s="35">
        <v>139</v>
      </c>
      <c r="D8" s="32">
        <f t="shared" ref="D8:D11" si="1">C8/B8*100</f>
        <v>113.9344262295082</v>
      </c>
      <c r="E8" s="35">
        <v>119</v>
      </c>
      <c r="F8" s="35">
        <v>131</v>
      </c>
      <c r="G8" s="32">
        <f t="shared" ref="G8:G11" si="2">F8/E8*100</f>
        <v>110.08403361344538</v>
      </c>
      <c r="H8" s="35">
        <v>42</v>
      </c>
      <c r="I8" s="35">
        <v>60</v>
      </c>
      <c r="J8" s="32">
        <f t="shared" ref="J8:J11" si="3">I8/H8*100</f>
        <v>142.85714285714286</v>
      </c>
      <c r="K8" s="35">
        <v>15</v>
      </c>
      <c r="L8" s="35">
        <v>10</v>
      </c>
      <c r="M8" s="32">
        <f t="shared" ref="M8:M11" si="4">L8/K8*100</f>
        <v>66.666666666666657</v>
      </c>
      <c r="N8" s="35">
        <v>5</v>
      </c>
      <c r="O8" s="35">
        <v>1</v>
      </c>
      <c r="P8" s="32">
        <f t="shared" si="0"/>
        <v>20</v>
      </c>
      <c r="Q8" s="35">
        <v>0</v>
      </c>
      <c r="R8" s="35">
        <v>1</v>
      </c>
      <c r="S8" s="35">
        <v>0</v>
      </c>
      <c r="T8" s="35">
        <v>0</v>
      </c>
      <c r="U8" s="32" t="s">
        <v>61</v>
      </c>
      <c r="V8" s="35">
        <v>106</v>
      </c>
      <c r="W8" s="35">
        <v>110</v>
      </c>
      <c r="X8" s="32">
        <f t="shared" ref="X8:X11" si="5">W8/V8*100</f>
        <v>103.77358490566037</v>
      </c>
      <c r="Y8" s="35">
        <v>73</v>
      </c>
      <c r="Z8" s="35">
        <v>97</v>
      </c>
      <c r="AA8" s="32">
        <f t="shared" ref="AA8:AA11" si="6">Z8/Y8*100</f>
        <v>132.87671232876713</v>
      </c>
      <c r="AB8" s="35">
        <v>72</v>
      </c>
      <c r="AC8" s="35">
        <v>93</v>
      </c>
      <c r="AD8" s="32">
        <f t="shared" ref="AD8:AD11" si="7">AC8/AB8*100</f>
        <v>129.16666666666669</v>
      </c>
      <c r="AE8" s="35">
        <v>49</v>
      </c>
      <c r="AF8" s="35">
        <v>67</v>
      </c>
      <c r="AG8" s="32">
        <f t="shared" ref="AG8:AG11" si="8">AF8/AE8*100</f>
        <v>136.73469387755102</v>
      </c>
      <c r="AH8" s="224"/>
      <c r="AK8" s="36"/>
    </row>
    <row r="9" spans="1:37" s="225" customFormat="1" ht="33.75" customHeight="1" x14ac:dyDescent="0.25">
      <c r="A9" s="234" t="s">
        <v>73</v>
      </c>
      <c r="B9" s="35">
        <v>325</v>
      </c>
      <c r="C9" s="35">
        <v>266</v>
      </c>
      <c r="D9" s="32">
        <f t="shared" si="1"/>
        <v>81.84615384615384</v>
      </c>
      <c r="E9" s="35">
        <v>315</v>
      </c>
      <c r="F9" s="35">
        <v>249</v>
      </c>
      <c r="G9" s="32">
        <f t="shared" si="2"/>
        <v>79.047619047619051</v>
      </c>
      <c r="H9" s="35">
        <v>103</v>
      </c>
      <c r="I9" s="35">
        <v>125</v>
      </c>
      <c r="J9" s="32">
        <f t="shared" si="3"/>
        <v>121.35922330097087</v>
      </c>
      <c r="K9" s="35">
        <v>27</v>
      </c>
      <c r="L9" s="35">
        <v>25</v>
      </c>
      <c r="M9" s="32">
        <f t="shared" si="4"/>
        <v>92.592592592592595</v>
      </c>
      <c r="N9" s="35">
        <v>5</v>
      </c>
      <c r="O9" s="35">
        <v>10</v>
      </c>
      <c r="P9" s="32" t="s">
        <v>116</v>
      </c>
      <c r="Q9" s="35">
        <v>0</v>
      </c>
      <c r="R9" s="35">
        <v>0</v>
      </c>
      <c r="S9" s="35">
        <v>3</v>
      </c>
      <c r="T9" s="35">
        <v>3</v>
      </c>
      <c r="U9" s="32">
        <f t="shared" ref="U9:U11" si="9">T9/S9*100</f>
        <v>100</v>
      </c>
      <c r="V9" s="35">
        <v>284</v>
      </c>
      <c r="W9" s="35">
        <v>233</v>
      </c>
      <c r="X9" s="32">
        <f t="shared" si="5"/>
        <v>82.042253521126767</v>
      </c>
      <c r="Y9" s="35">
        <v>173</v>
      </c>
      <c r="Z9" s="35">
        <v>183</v>
      </c>
      <c r="AA9" s="32">
        <f t="shared" si="6"/>
        <v>105.78034682080926</v>
      </c>
      <c r="AB9" s="35">
        <v>169</v>
      </c>
      <c r="AC9" s="35">
        <v>172</v>
      </c>
      <c r="AD9" s="32">
        <f t="shared" si="7"/>
        <v>101.77514792899409</v>
      </c>
      <c r="AE9" s="35">
        <v>101</v>
      </c>
      <c r="AF9" s="35">
        <v>123</v>
      </c>
      <c r="AG9" s="32">
        <f t="shared" si="8"/>
        <v>121.78217821782178</v>
      </c>
      <c r="AH9" s="224"/>
      <c r="AK9" s="36"/>
    </row>
    <row r="10" spans="1:37" s="225" customFormat="1" ht="33.75" customHeight="1" x14ac:dyDescent="0.25">
      <c r="A10" s="234" t="s">
        <v>74</v>
      </c>
      <c r="B10" s="35">
        <v>508</v>
      </c>
      <c r="C10" s="35">
        <v>407</v>
      </c>
      <c r="D10" s="32">
        <f t="shared" si="1"/>
        <v>80.118110236220474</v>
      </c>
      <c r="E10" s="35">
        <v>501</v>
      </c>
      <c r="F10" s="35">
        <v>394</v>
      </c>
      <c r="G10" s="32">
        <f t="shared" si="2"/>
        <v>78.642714570858288</v>
      </c>
      <c r="H10" s="35">
        <v>136</v>
      </c>
      <c r="I10" s="35">
        <v>159</v>
      </c>
      <c r="J10" s="32">
        <f t="shared" si="3"/>
        <v>116.91176470588236</v>
      </c>
      <c r="K10" s="35">
        <v>24</v>
      </c>
      <c r="L10" s="35">
        <v>41</v>
      </c>
      <c r="M10" s="32">
        <f t="shared" si="4"/>
        <v>170.83333333333331</v>
      </c>
      <c r="N10" s="35">
        <v>9</v>
      </c>
      <c r="O10" s="35">
        <v>20</v>
      </c>
      <c r="P10" s="32" t="s">
        <v>117</v>
      </c>
      <c r="Q10" s="35">
        <v>0</v>
      </c>
      <c r="R10" s="35">
        <v>0</v>
      </c>
      <c r="S10" s="35">
        <v>1</v>
      </c>
      <c r="T10" s="35">
        <v>8</v>
      </c>
      <c r="U10" s="32" t="s">
        <v>118</v>
      </c>
      <c r="V10" s="35">
        <v>451</v>
      </c>
      <c r="W10" s="35">
        <v>361</v>
      </c>
      <c r="X10" s="32">
        <f t="shared" si="5"/>
        <v>80.044345898004437</v>
      </c>
      <c r="Y10" s="35">
        <v>360</v>
      </c>
      <c r="Z10" s="35">
        <v>287</v>
      </c>
      <c r="AA10" s="32">
        <f t="shared" si="6"/>
        <v>79.722222222222229</v>
      </c>
      <c r="AB10" s="35">
        <v>360</v>
      </c>
      <c r="AC10" s="35">
        <v>282</v>
      </c>
      <c r="AD10" s="32">
        <f t="shared" si="7"/>
        <v>78.333333333333329</v>
      </c>
      <c r="AE10" s="35">
        <v>182</v>
      </c>
      <c r="AF10" s="35">
        <v>148</v>
      </c>
      <c r="AG10" s="32">
        <f t="shared" si="8"/>
        <v>81.318681318681314</v>
      </c>
      <c r="AH10" s="224"/>
      <c r="AK10" s="36"/>
    </row>
    <row r="11" spans="1:37" s="225" customFormat="1" ht="33.75" customHeight="1" x14ac:dyDescent="0.25">
      <c r="A11" s="234" t="s">
        <v>75</v>
      </c>
      <c r="B11" s="35">
        <v>657</v>
      </c>
      <c r="C11" s="35">
        <v>603</v>
      </c>
      <c r="D11" s="32">
        <f t="shared" si="1"/>
        <v>91.780821917808225</v>
      </c>
      <c r="E11" s="35">
        <v>648</v>
      </c>
      <c r="F11" s="35">
        <v>571</v>
      </c>
      <c r="G11" s="32">
        <f t="shared" si="2"/>
        <v>88.117283950617292</v>
      </c>
      <c r="H11" s="35">
        <v>168</v>
      </c>
      <c r="I11" s="35">
        <v>241</v>
      </c>
      <c r="J11" s="32">
        <f t="shared" si="3"/>
        <v>143.45238095238096</v>
      </c>
      <c r="K11" s="35">
        <v>48</v>
      </c>
      <c r="L11" s="35">
        <v>58</v>
      </c>
      <c r="M11" s="32">
        <f t="shared" si="4"/>
        <v>120.83333333333333</v>
      </c>
      <c r="N11" s="35">
        <v>12</v>
      </c>
      <c r="O11" s="35">
        <v>17</v>
      </c>
      <c r="P11" s="32">
        <f t="shared" si="0"/>
        <v>141.66666666666669</v>
      </c>
      <c r="Q11" s="35">
        <v>0</v>
      </c>
      <c r="R11" s="35">
        <v>0</v>
      </c>
      <c r="S11" s="35">
        <v>2</v>
      </c>
      <c r="T11" s="35">
        <v>1</v>
      </c>
      <c r="U11" s="32">
        <f t="shared" si="9"/>
        <v>50</v>
      </c>
      <c r="V11" s="35">
        <v>574</v>
      </c>
      <c r="W11" s="35">
        <v>510</v>
      </c>
      <c r="X11" s="32">
        <f t="shared" si="5"/>
        <v>88.850174216027881</v>
      </c>
      <c r="Y11" s="35">
        <v>391</v>
      </c>
      <c r="Z11" s="35">
        <v>411</v>
      </c>
      <c r="AA11" s="32">
        <f t="shared" si="6"/>
        <v>105.1150895140665</v>
      </c>
      <c r="AB11" s="35">
        <v>388</v>
      </c>
      <c r="AC11" s="35">
        <v>395</v>
      </c>
      <c r="AD11" s="32">
        <f t="shared" si="7"/>
        <v>101.8041237113402</v>
      </c>
      <c r="AE11" s="35">
        <v>216</v>
      </c>
      <c r="AF11" s="35">
        <v>251</v>
      </c>
      <c r="AG11" s="32">
        <f t="shared" si="8"/>
        <v>116.2037037037037</v>
      </c>
      <c r="AH11" s="224"/>
      <c r="AK11" s="36"/>
    </row>
    <row r="12" spans="1:37" x14ac:dyDescent="0.2">
      <c r="A12" s="40"/>
      <c r="B12" s="40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67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x14ac:dyDescent="0.2"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G14" s="28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G15" s="28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G16" s="28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7:30" x14ac:dyDescent="0.2">
      <c r="G17" s="28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7:30" x14ac:dyDescent="0.2">
      <c r="G18" s="28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7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7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7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7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7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7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7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7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7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7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7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7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7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7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</sheetData>
  <mergeCells count="18">
    <mergeCell ref="A4:A5"/>
    <mergeCell ref="E4:G4"/>
    <mergeCell ref="K4:M4"/>
    <mergeCell ref="N4:P4"/>
    <mergeCell ref="B4:D4"/>
    <mergeCell ref="H4:J4"/>
    <mergeCell ref="AB1:AD1"/>
    <mergeCell ref="S4:U4"/>
    <mergeCell ref="Y4:AA4"/>
    <mergeCell ref="Q4:R4"/>
    <mergeCell ref="B1:R1"/>
    <mergeCell ref="B2:R2"/>
    <mergeCell ref="Q3:R3"/>
    <mergeCell ref="AE4:AG4"/>
    <mergeCell ref="AE3:AG3"/>
    <mergeCell ref="AC3:AD3"/>
    <mergeCell ref="AB4:AD4"/>
    <mergeCell ref="V4:X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K17" sqref="K17"/>
    </sheetView>
  </sheetViews>
  <sheetFormatPr defaultColWidth="8" defaultRowHeight="12.75" x14ac:dyDescent="0.2"/>
  <cols>
    <col min="1" max="1" width="60.85546875" style="2" customWidth="1"/>
    <col min="2" max="2" width="21" style="2" customWidth="1"/>
    <col min="3" max="3" width="22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314"/>
      <c r="C1" s="314"/>
      <c r="D1" s="314"/>
      <c r="E1" s="314"/>
      <c r="F1" s="92"/>
    </row>
    <row r="2" spans="1:11" ht="54.75" customHeight="1" x14ac:dyDescent="0.2">
      <c r="A2" s="293" t="s">
        <v>41</v>
      </c>
      <c r="B2" s="293"/>
      <c r="C2" s="293"/>
      <c r="D2" s="293"/>
      <c r="E2" s="293"/>
    </row>
    <row r="3" spans="1:11" s="3" customFormat="1" ht="23.25" customHeight="1" x14ac:dyDescent="0.25">
      <c r="A3" s="287" t="s">
        <v>0</v>
      </c>
      <c r="B3" s="294" t="s">
        <v>105</v>
      </c>
      <c r="C3" s="294" t="s">
        <v>106</v>
      </c>
      <c r="D3" s="290" t="s">
        <v>1</v>
      </c>
      <c r="E3" s="291"/>
    </row>
    <row r="4" spans="1:11" s="3" customFormat="1" ht="36" customHeight="1" x14ac:dyDescent="0.25">
      <c r="A4" s="288"/>
      <c r="B4" s="295"/>
      <c r="C4" s="295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66</v>
      </c>
      <c r="B6" s="116">
        <f>'4'!B7</f>
        <v>530</v>
      </c>
      <c r="C6" s="90">
        <f>'4'!C7</f>
        <v>384</v>
      </c>
      <c r="D6" s="10">
        <f>'4'!D7</f>
        <v>72.452830188679243</v>
      </c>
      <c r="E6" s="117">
        <f t="shared" ref="E6:E13" si="0">C6-B6</f>
        <v>-146</v>
      </c>
      <c r="K6" s="11"/>
    </row>
    <row r="7" spans="1:11" s="3" customFormat="1" ht="23.25" customHeight="1" x14ac:dyDescent="0.25">
      <c r="A7" s="115" t="s">
        <v>85</v>
      </c>
      <c r="B7" s="116">
        <f>'4'!E7</f>
        <v>521</v>
      </c>
      <c r="C7" s="116">
        <f>'4'!F7</f>
        <v>365</v>
      </c>
      <c r="D7" s="10">
        <f t="shared" ref="D7:D13" si="1">C7/B7*100</f>
        <v>70.057581573896357</v>
      </c>
      <c r="E7" s="117">
        <f t="shared" si="0"/>
        <v>-156</v>
      </c>
      <c r="K7" s="11"/>
    </row>
    <row r="8" spans="1:11" s="3" customFormat="1" ht="23.25" customHeight="1" x14ac:dyDescent="0.25">
      <c r="A8" s="115" t="s">
        <v>86</v>
      </c>
      <c r="B8" s="116">
        <f>'4'!H7</f>
        <v>140</v>
      </c>
      <c r="C8" s="116">
        <f>'4'!I7</f>
        <v>158</v>
      </c>
      <c r="D8" s="10">
        <f>'4'!J7</f>
        <v>112.85714285714286</v>
      </c>
      <c r="E8" s="117">
        <f t="shared" si="0"/>
        <v>18</v>
      </c>
      <c r="K8" s="11"/>
    </row>
    <row r="9" spans="1:11" s="3" customFormat="1" ht="42.75" customHeight="1" x14ac:dyDescent="0.25">
      <c r="A9" s="118" t="s">
        <v>31</v>
      </c>
      <c r="B9" s="116">
        <f>'4'!K7</f>
        <v>34</v>
      </c>
      <c r="C9" s="116">
        <f>'4'!L7</f>
        <v>38</v>
      </c>
      <c r="D9" s="10">
        <f t="shared" si="1"/>
        <v>111.76470588235294</v>
      </c>
      <c r="E9" s="117">
        <f t="shared" si="0"/>
        <v>4</v>
      </c>
      <c r="K9" s="11"/>
    </row>
    <row r="10" spans="1:11" s="3" customFormat="1" ht="36" customHeight="1" x14ac:dyDescent="0.25">
      <c r="A10" s="115" t="s">
        <v>32</v>
      </c>
      <c r="B10" s="116">
        <f>'4'!N7</f>
        <v>5</v>
      </c>
      <c r="C10" s="116">
        <f>'4'!O7</f>
        <v>12</v>
      </c>
      <c r="D10" s="10" t="s">
        <v>120</v>
      </c>
      <c r="E10" s="117">
        <f t="shared" si="0"/>
        <v>7</v>
      </c>
      <c r="K10" s="11"/>
    </row>
    <row r="11" spans="1:11" s="3" customFormat="1" ht="36" customHeight="1" x14ac:dyDescent="0.25">
      <c r="A11" s="115" t="s">
        <v>87</v>
      </c>
      <c r="B11" s="116">
        <f>'4'!Q7</f>
        <v>0</v>
      </c>
      <c r="C11" s="116">
        <f>'4'!R7</f>
        <v>2</v>
      </c>
      <c r="D11" s="10" t="s">
        <v>61</v>
      </c>
      <c r="E11" s="117">
        <f t="shared" si="0"/>
        <v>2</v>
      </c>
      <c r="K11" s="11"/>
    </row>
    <row r="12" spans="1:11" s="3" customFormat="1" ht="39" customHeight="1" x14ac:dyDescent="0.25">
      <c r="A12" s="115" t="s">
        <v>26</v>
      </c>
      <c r="B12" s="116">
        <f>'4'!S7</f>
        <v>0</v>
      </c>
      <c r="C12" s="116">
        <f>'4'!T7</f>
        <v>2</v>
      </c>
      <c r="D12" s="10" t="s">
        <v>61</v>
      </c>
      <c r="E12" s="117">
        <f t="shared" si="0"/>
        <v>2</v>
      </c>
      <c r="K12" s="11"/>
    </row>
    <row r="13" spans="1:11" s="3" customFormat="1" ht="45" customHeight="1" x14ac:dyDescent="0.25">
      <c r="A13" s="115" t="s">
        <v>33</v>
      </c>
      <c r="B13" s="116">
        <f>'4'!V7</f>
        <v>457</v>
      </c>
      <c r="C13" s="116">
        <f>'4'!W7</f>
        <v>328</v>
      </c>
      <c r="D13" s="10">
        <f t="shared" si="1"/>
        <v>71.772428884026269</v>
      </c>
      <c r="E13" s="117">
        <f t="shared" si="0"/>
        <v>-129</v>
      </c>
      <c r="K13" s="11"/>
    </row>
    <row r="14" spans="1:11" s="3" customFormat="1" ht="12.75" customHeight="1" x14ac:dyDescent="0.25">
      <c r="A14" s="306" t="s">
        <v>4</v>
      </c>
      <c r="B14" s="307"/>
      <c r="C14" s="307"/>
      <c r="D14" s="307"/>
      <c r="E14" s="307"/>
      <c r="K14" s="11"/>
    </row>
    <row r="15" spans="1:11" s="3" customFormat="1" ht="15" customHeight="1" x14ac:dyDescent="0.25">
      <c r="A15" s="308"/>
      <c r="B15" s="309"/>
      <c r="C15" s="309"/>
      <c r="D15" s="309"/>
      <c r="E15" s="309"/>
      <c r="K15" s="11"/>
    </row>
    <row r="16" spans="1:11" s="3" customFormat="1" ht="20.25" customHeight="1" x14ac:dyDescent="0.25">
      <c r="A16" s="310" t="s">
        <v>0</v>
      </c>
      <c r="B16" s="289" t="s">
        <v>103</v>
      </c>
      <c r="C16" s="289" t="s">
        <v>104</v>
      </c>
      <c r="D16" s="312" t="s">
        <v>1</v>
      </c>
      <c r="E16" s="313"/>
      <c r="K16" s="11"/>
    </row>
    <row r="17" spans="1:11" ht="35.25" customHeight="1" x14ac:dyDescent="0.2">
      <c r="A17" s="311"/>
      <c r="B17" s="289"/>
      <c r="C17" s="289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66</v>
      </c>
      <c r="B18" s="121">
        <f>'4'!Y7</f>
        <v>313</v>
      </c>
      <c r="C18" s="121">
        <f>'4'!Z7</f>
        <v>254</v>
      </c>
      <c r="D18" s="122">
        <f>'4'!AA7</f>
        <v>81.150159744408938</v>
      </c>
      <c r="E18" s="123">
        <f t="shared" ref="E18:E20" si="2">C18-B18</f>
        <v>-59</v>
      </c>
      <c r="K18" s="11"/>
    </row>
    <row r="19" spans="1:11" ht="25.5" customHeight="1" x14ac:dyDescent="0.2">
      <c r="A19" s="124" t="s">
        <v>65</v>
      </c>
      <c r="B19" s="125">
        <f>'4'!AB7</f>
        <v>308</v>
      </c>
      <c r="C19" s="121">
        <f>'4'!AC7</f>
        <v>246</v>
      </c>
      <c r="D19" s="122">
        <f t="shared" ref="D19:D20" si="3">C19/B19*100</f>
        <v>79.870129870129873</v>
      </c>
      <c r="E19" s="123">
        <f t="shared" si="2"/>
        <v>-62</v>
      </c>
      <c r="K19" s="11"/>
    </row>
    <row r="20" spans="1:11" ht="33.75" customHeight="1" x14ac:dyDescent="0.2">
      <c r="A20" s="1" t="s">
        <v>70</v>
      </c>
      <c r="B20" s="91">
        <f>'4'!AE7</f>
        <v>154</v>
      </c>
      <c r="C20" s="91">
        <f>'4'!AF7</f>
        <v>156</v>
      </c>
      <c r="D20" s="14">
        <f t="shared" si="3"/>
        <v>101.29870129870129</v>
      </c>
      <c r="E20" s="94">
        <f t="shared" si="2"/>
        <v>2</v>
      </c>
      <c r="K20" s="11"/>
    </row>
    <row r="21" spans="1:11" ht="25.5" customHeight="1" x14ac:dyDescent="0.2">
      <c r="A21" s="210"/>
      <c r="B21" s="210"/>
      <c r="C21" s="210"/>
      <c r="D21" s="210"/>
      <c r="E21" s="210"/>
    </row>
  </sheetData>
  <mergeCells count="11">
    <mergeCell ref="B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80" zoomScaleNormal="80" zoomScaleSheetLayoutView="90" workbookViewId="0">
      <selection activeCell="E25" sqref="E25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7.140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302" t="s">
        <v>60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244"/>
      <c r="T1" s="244"/>
      <c r="U1" s="244"/>
      <c r="V1" s="21"/>
      <c r="W1" s="21"/>
      <c r="X1" s="21"/>
      <c r="Y1" s="21"/>
      <c r="Z1" s="21"/>
      <c r="AA1" s="21"/>
      <c r="AB1" s="317"/>
      <c r="AC1" s="317"/>
      <c r="AD1" s="317"/>
      <c r="AE1" s="185"/>
      <c r="AG1" s="186" t="s">
        <v>18</v>
      </c>
    </row>
    <row r="2" spans="1:37" s="22" customFormat="1" ht="21.75" customHeight="1" x14ac:dyDescent="0.35">
      <c r="A2" s="21"/>
      <c r="B2" s="318" t="s">
        <v>107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247"/>
      <c r="T2" s="247"/>
      <c r="U2" s="247"/>
      <c r="V2" s="21"/>
      <c r="W2" s="21"/>
      <c r="X2" s="21"/>
      <c r="Y2" s="21"/>
      <c r="Z2" s="21"/>
      <c r="AA2" s="21"/>
      <c r="AB2" s="21"/>
      <c r="AC2" s="21"/>
      <c r="AD2" s="21"/>
      <c r="AE2" s="185"/>
      <c r="AG2" s="186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Q3" s="26" t="s">
        <v>5</v>
      </c>
      <c r="S3" s="23"/>
      <c r="T3" s="26"/>
      <c r="U3" s="26"/>
      <c r="V3" s="24"/>
      <c r="W3" s="24"/>
      <c r="X3" s="24"/>
      <c r="Y3" s="24"/>
      <c r="Z3" s="24"/>
      <c r="AA3" s="24"/>
      <c r="AC3" s="24"/>
      <c r="AD3" s="26"/>
      <c r="AE3" s="297" t="s">
        <v>5</v>
      </c>
      <c r="AF3" s="297"/>
      <c r="AG3" s="297"/>
    </row>
    <row r="4" spans="1:37" s="27" customFormat="1" ht="75.75" customHeight="1" x14ac:dyDescent="0.25">
      <c r="A4" s="315"/>
      <c r="B4" s="298" t="s">
        <v>77</v>
      </c>
      <c r="C4" s="299"/>
      <c r="D4" s="300"/>
      <c r="E4" s="296" t="s">
        <v>6</v>
      </c>
      <c r="F4" s="296"/>
      <c r="G4" s="296"/>
      <c r="H4" s="298" t="s">
        <v>82</v>
      </c>
      <c r="I4" s="299"/>
      <c r="J4" s="300"/>
      <c r="K4" s="296" t="s">
        <v>80</v>
      </c>
      <c r="L4" s="296"/>
      <c r="M4" s="296"/>
      <c r="N4" s="296" t="s">
        <v>9</v>
      </c>
      <c r="O4" s="296"/>
      <c r="P4" s="296"/>
      <c r="Q4" s="298" t="s">
        <v>83</v>
      </c>
      <c r="R4" s="299"/>
      <c r="S4" s="296" t="s">
        <v>10</v>
      </c>
      <c r="T4" s="296"/>
      <c r="U4" s="296"/>
      <c r="V4" s="298" t="s">
        <v>8</v>
      </c>
      <c r="W4" s="299"/>
      <c r="X4" s="300"/>
      <c r="Y4" s="298" t="s">
        <v>71</v>
      </c>
      <c r="Z4" s="299"/>
      <c r="AA4" s="300"/>
      <c r="AB4" s="296" t="s">
        <v>11</v>
      </c>
      <c r="AC4" s="296"/>
      <c r="AD4" s="296"/>
      <c r="AE4" s="296" t="s">
        <v>69</v>
      </c>
      <c r="AF4" s="296"/>
      <c r="AG4" s="296"/>
    </row>
    <row r="5" spans="1:37" s="28" customFormat="1" ht="16.5" customHeight="1" x14ac:dyDescent="0.25">
      <c r="A5" s="316"/>
      <c r="B5" s="199">
        <v>2023</v>
      </c>
      <c r="C5" s="199" t="s">
        <v>98</v>
      </c>
      <c r="D5" s="198" t="s">
        <v>2</v>
      </c>
      <c r="E5" s="196">
        <v>2023</v>
      </c>
      <c r="F5" s="196" t="s">
        <v>98</v>
      </c>
      <c r="G5" s="198" t="s">
        <v>2</v>
      </c>
      <c r="H5" s="198">
        <v>2023</v>
      </c>
      <c r="I5" s="198" t="s">
        <v>98</v>
      </c>
      <c r="J5" s="198" t="s">
        <v>2</v>
      </c>
      <c r="K5" s="196">
        <v>2023</v>
      </c>
      <c r="L5" s="196" t="s">
        <v>98</v>
      </c>
      <c r="M5" s="198" t="s">
        <v>2</v>
      </c>
      <c r="N5" s="196">
        <v>2023</v>
      </c>
      <c r="O5" s="196" t="s">
        <v>98</v>
      </c>
      <c r="P5" s="198" t="s">
        <v>2</v>
      </c>
      <c r="Q5" s="198">
        <v>2023</v>
      </c>
      <c r="R5" s="198" t="s">
        <v>98</v>
      </c>
      <c r="S5" s="196">
        <v>2023</v>
      </c>
      <c r="T5" s="196" t="s">
        <v>98</v>
      </c>
      <c r="U5" s="198" t="s">
        <v>2</v>
      </c>
      <c r="V5" s="196">
        <v>2023</v>
      </c>
      <c r="W5" s="196" t="s">
        <v>98</v>
      </c>
      <c r="X5" s="198" t="s">
        <v>2</v>
      </c>
      <c r="Y5" s="199">
        <v>2023</v>
      </c>
      <c r="Z5" s="199" t="s">
        <v>98</v>
      </c>
      <c r="AA5" s="198" t="s">
        <v>2</v>
      </c>
      <c r="AB5" s="196">
        <v>2023</v>
      </c>
      <c r="AC5" s="196" t="s">
        <v>98</v>
      </c>
      <c r="AD5" s="198" t="s">
        <v>2</v>
      </c>
      <c r="AE5" s="197">
        <v>2023</v>
      </c>
      <c r="AF5" s="197" t="s">
        <v>98</v>
      </c>
      <c r="AG5" s="198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3" t="s">
        <v>34</v>
      </c>
      <c r="B7" s="155">
        <f>SUM(B8:B11)</f>
        <v>530</v>
      </c>
      <c r="C7" s="155">
        <f>SUM(C8:C11)</f>
        <v>384</v>
      </c>
      <c r="D7" s="32">
        <f>C7/B7*100</f>
        <v>72.452830188679243</v>
      </c>
      <c r="E7" s="155">
        <f>SUM(E8:E11)</f>
        <v>521</v>
      </c>
      <c r="F7" s="155">
        <f>SUM(F8:F11)</f>
        <v>365</v>
      </c>
      <c r="G7" s="32">
        <f>F7/E7*100</f>
        <v>70.057581573896357</v>
      </c>
      <c r="H7" s="155">
        <f>SUM(H8:H11)</f>
        <v>140</v>
      </c>
      <c r="I7" s="155">
        <f>SUM(I8:I11)</f>
        <v>158</v>
      </c>
      <c r="J7" s="32">
        <f>I7/H7*100</f>
        <v>112.85714285714286</v>
      </c>
      <c r="K7" s="155">
        <f>SUM(K8:K11)</f>
        <v>34</v>
      </c>
      <c r="L7" s="155">
        <f>SUM(L8:L11)</f>
        <v>38</v>
      </c>
      <c r="M7" s="32">
        <f>L7/K7*100</f>
        <v>111.76470588235294</v>
      </c>
      <c r="N7" s="155">
        <f>SUM(N8:N11)</f>
        <v>5</v>
      </c>
      <c r="O7" s="155">
        <f>SUM(O8:O11)</f>
        <v>12</v>
      </c>
      <c r="P7" s="32" t="s">
        <v>120</v>
      </c>
      <c r="Q7" s="155">
        <f>SUM(Q8:Q11)</f>
        <v>0</v>
      </c>
      <c r="R7" s="155">
        <f>SUM(R8:R11)</f>
        <v>2</v>
      </c>
      <c r="S7" s="155">
        <f>SUM(S8:S11)</f>
        <v>0</v>
      </c>
      <c r="T7" s="155">
        <f>SUM(T8:T11)</f>
        <v>2</v>
      </c>
      <c r="U7" s="32" t="s">
        <v>61</v>
      </c>
      <c r="V7" s="155">
        <f>SUM(V8:V11)</f>
        <v>457</v>
      </c>
      <c r="W7" s="155">
        <f>SUM(W8:W11)</f>
        <v>328</v>
      </c>
      <c r="X7" s="32">
        <f>W7/V7*100</f>
        <v>71.772428884026269</v>
      </c>
      <c r="Y7" s="155">
        <f>SUM(Y8:Y11)</f>
        <v>313</v>
      </c>
      <c r="Z7" s="155">
        <f>SUM(Z8:Z11)</f>
        <v>254</v>
      </c>
      <c r="AA7" s="32">
        <f>Z7/Y7*100</f>
        <v>81.150159744408938</v>
      </c>
      <c r="AB7" s="155">
        <f>SUM(AB8:AB11)</f>
        <v>308</v>
      </c>
      <c r="AC7" s="155">
        <f>SUM(AC8:AC11)</f>
        <v>246</v>
      </c>
      <c r="AD7" s="32">
        <f>AC7/AB7*100</f>
        <v>79.870129870129873</v>
      </c>
      <c r="AE7" s="155">
        <f>SUM(AE8:AE11)</f>
        <v>154</v>
      </c>
      <c r="AF7" s="155">
        <f>SUM(AF8:AF11)</f>
        <v>156</v>
      </c>
      <c r="AG7" s="32">
        <f>AF7/AE7*100</f>
        <v>101.29870129870129</v>
      </c>
      <c r="AH7" s="33"/>
    </row>
    <row r="8" spans="1:37" s="225" customFormat="1" ht="30.75" customHeight="1" x14ac:dyDescent="0.25">
      <c r="A8" s="234" t="s">
        <v>72</v>
      </c>
      <c r="B8" s="35">
        <v>19</v>
      </c>
      <c r="C8" s="35">
        <v>30</v>
      </c>
      <c r="D8" s="32">
        <f t="shared" ref="D8:D11" si="0">C8/B8*100</f>
        <v>157.89473684210526</v>
      </c>
      <c r="E8" s="35">
        <v>18</v>
      </c>
      <c r="F8" s="35">
        <v>29</v>
      </c>
      <c r="G8" s="32">
        <f t="shared" ref="G8:G11" si="1">F8/E8*100</f>
        <v>161.11111111111111</v>
      </c>
      <c r="H8" s="35">
        <v>4</v>
      </c>
      <c r="I8" s="35">
        <v>12</v>
      </c>
      <c r="J8" s="32" t="s">
        <v>119</v>
      </c>
      <c r="K8" s="35">
        <v>1</v>
      </c>
      <c r="L8" s="35">
        <v>2</v>
      </c>
      <c r="M8" s="32" t="s">
        <v>116</v>
      </c>
      <c r="N8" s="35">
        <v>0</v>
      </c>
      <c r="O8" s="35">
        <v>1</v>
      </c>
      <c r="P8" s="32" t="s">
        <v>61</v>
      </c>
      <c r="Q8" s="35">
        <v>0</v>
      </c>
      <c r="R8" s="35">
        <v>1</v>
      </c>
      <c r="S8" s="35">
        <v>0</v>
      </c>
      <c r="T8" s="35">
        <v>0</v>
      </c>
      <c r="U8" s="32" t="s">
        <v>61</v>
      </c>
      <c r="V8" s="35">
        <v>15</v>
      </c>
      <c r="W8" s="35">
        <v>24</v>
      </c>
      <c r="X8" s="32">
        <f t="shared" ref="X8:X11" si="2">W8/V8*100</f>
        <v>160</v>
      </c>
      <c r="Y8" s="35">
        <v>10</v>
      </c>
      <c r="Z8" s="35">
        <v>23</v>
      </c>
      <c r="AA8" s="32" t="s">
        <v>121</v>
      </c>
      <c r="AB8" s="35">
        <v>9</v>
      </c>
      <c r="AC8" s="35">
        <v>22</v>
      </c>
      <c r="AD8" s="32" t="s">
        <v>120</v>
      </c>
      <c r="AE8" s="35">
        <v>6</v>
      </c>
      <c r="AF8" s="35">
        <v>15</v>
      </c>
      <c r="AG8" s="32" t="s">
        <v>122</v>
      </c>
      <c r="AH8" s="224"/>
      <c r="AK8" s="36"/>
    </row>
    <row r="9" spans="1:37" s="225" customFormat="1" ht="30.75" customHeight="1" x14ac:dyDescent="0.25">
      <c r="A9" s="234" t="s">
        <v>73</v>
      </c>
      <c r="B9" s="35">
        <v>127</v>
      </c>
      <c r="C9" s="35">
        <v>83</v>
      </c>
      <c r="D9" s="32">
        <f t="shared" si="0"/>
        <v>65.354330708661408</v>
      </c>
      <c r="E9" s="35">
        <v>123</v>
      </c>
      <c r="F9" s="35">
        <v>79</v>
      </c>
      <c r="G9" s="32">
        <f t="shared" si="1"/>
        <v>64.22764227642277</v>
      </c>
      <c r="H9" s="35">
        <v>37</v>
      </c>
      <c r="I9" s="35">
        <v>39</v>
      </c>
      <c r="J9" s="32">
        <f t="shared" ref="J9:J11" si="3">I9/H9*100</f>
        <v>105.40540540540539</v>
      </c>
      <c r="K9" s="35">
        <v>13</v>
      </c>
      <c r="L9" s="35">
        <v>6</v>
      </c>
      <c r="M9" s="32">
        <f t="shared" ref="M9:M11" si="4">L9/K9*100</f>
        <v>46.153846153846153</v>
      </c>
      <c r="N9" s="35">
        <v>0</v>
      </c>
      <c r="O9" s="35">
        <v>2</v>
      </c>
      <c r="P9" s="32" t="s">
        <v>61</v>
      </c>
      <c r="Q9" s="35">
        <v>0</v>
      </c>
      <c r="R9" s="35">
        <v>0</v>
      </c>
      <c r="S9" s="35">
        <v>0</v>
      </c>
      <c r="T9" s="35">
        <v>0</v>
      </c>
      <c r="U9" s="32" t="s">
        <v>61</v>
      </c>
      <c r="V9" s="35">
        <v>116</v>
      </c>
      <c r="W9" s="35">
        <v>75</v>
      </c>
      <c r="X9" s="32">
        <f t="shared" si="2"/>
        <v>64.65517241379311</v>
      </c>
      <c r="Y9" s="35">
        <v>68</v>
      </c>
      <c r="Z9" s="35">
        <v>54</v>
      </c>
      <c r="AA9" s="32">
        <f t="shared" ref="AA9:AA11" si="5">Z9/Y9*100</f>
        <v>79.411764705882348</v>
      </c>
      <c r="AB9" s="35">
        <v>67</v>
      </c>
      <c r="AC9" s="35">
        <v>53</v>
      </c>
      <c r="AD9" s="32">
        <f t="shared" ref="AD9:AD11" si="6">AC9/AB9*100</f>
        <v>79.104477611940297</v>
      </c>
      <c r="AE9" s="35">
        <v>38</v>
      </c>
      <c r="AF9" s="35">
        <v>41</v>
      </c>
      <c r="AG9" s="32">
        <f t="shared" ref="AG9:AG11" si="7">AF9/AE9*100</f>
        <v>107.89473684210526</v>
      </c>
      <c r="AH9" s="224"/>
      <c r="AK9" s="36"/>
    </row>
    <row r="10" spans="1:37" s="225" customFormat="1" ht="30.75" customHeight="1" x14ac:dyDescent="0.25">
      <c r="A10" s="234" t="s">
        <v>74</v>
      </c>
      <c r="B10" s="35">
        <v>142</v>
      </c>
      <c r="C10" s="35">
        <v>91</v>
      </c>
      <c r="D10" s="32">
        <f t="shared" si="0"/>
        <v>64.08450704225352</v>
      </c>
      <c r="E10" s="35">
        <v>142</v>
      </c>
      <c r="F10" s="35">
        <v>88</v>
      </c>
      <c r="G10" s="32">
        <f t="shared" si="1"/>
        <v>61.971830985915489</v>
      </c>
      <c r="H10" s="35">
        <v>42</v>
      </c>
      <c r="I10" s="35">
        <v>38</v>
      </c>
      <c r="J10" s="32">
        <f t="shared" si="3"/>
        <v>90.476190476190482</v>
      </c>
      <c r="K10" s="35">
        <v>5</v>
      </c>
      <c r="L10" s="35">
        <v>11</v>
      </c>
      <c r="M10" s="32" t="s">
        <v>117</v>
      </c>
      <c r="N10" s="35">
        <v>2</v>
      </c>
      <c r="O10" s="35">
        <v>2</v>
      </c>
      <c r="P10" s="32">
        <f t="shared" ref="P10" si="8">O10/N10*100</f>
        <v>100</v>
      </c>
      <c r="Q10" s="35">
        <v>0</v>
      </c>
      <c r="R10" s="35">
        <v>1</v>
      </c>
      <c r="S10" s="35">
        <v>0</v>
      </c>
      <c r="T10" s="35">
        <v>2</v>
      </c>
      <c r="U10" s="32" t="s">
        <v>61</v>
      </c>
      <c r="V10" s="35">
        <v>123</v>
      </c>
      <c r="W10" s="35">
        <v>83</v>
      </c>
      <c r="X10" s="32">
        <f t="shared" si="2"/>
        <v>67.479674796747972</v>
      </c>
      <c r="Y10" s="35">
        <v>96</v>
      </c>
      <c r="Z10" s="35">
        <v>66</v>
      </c>
      <c r="AA10" s="32">
        <f t="shared" si="5"/>
        <v>68.75</v>
      </c>
      <c r="AB10" s="35">
        <v>96</v>
      </c>
      <c r="AC10" s="35">
        <v>64</v>
      </c>
      <c r="AD10" s="32">
        <f t="shared" si="6"/>
        <v>66.666666666666657</v>
      </c>
      <c r="AE10" s="35">
        <v>45</v>
      </c>
      <c r="AF10" s="35">
        <v>36</v>
      </c>
      <c r="AG10" s="32">
        <f t="shared" si="7"/>
        <v>80</v>
      </c>
      <c r="AH10" s="224"/>
      <c r="AK10" s="36"/>
    </row>
    <row r="11" spans="1:37" s="225" customFormat="1" ht="30.75" customHeight="1" x14ac:dyDescent="0.25">
      <c r="A11" s="234" t="s">
        <v>75</v>
      </c>
      <c r="B11" s="35">
        <v>242</v>
      </c>
      <c r="C11" s="35">
        <v>180</v>
      </c>
      <c r="D11" s="32">
        <f t="shared" si="0"/>
        <v>74.380165289256198</v>
      </c>
      <c r="E11" s="35">
        <v>238</v>
      </c>
      <c r="F11" s="35">
        <v>169</v>
      </c>
      <c r="G11" s="32">
        <f t="shared" si="1"/>
        <v>71.008403361344534</v>
      </c>
      <c r="H11" s="35">
        <v>57</v>
      </c>
      <c r="I11" s="35">
        <v>69</v>
      </c>
      <c r="J11" s="32">
        <f t="shared" si="3"/>
        <v>121.05263157894737</v>
      </c>
      <c r="K11" s="35">
        <v>15</v>
      </c>
      <c r="L11" s="35">
        <v>19</v>
      </c>
      <c r="M11" s="32">
        <f t="shared" si="4"/>
        <v>126.66666666666666</v>
      </c>
      <c r="N11" s="35">
        <v>3</v>
      </c>
      <c r="O11" s="35">
        <v>7</v>
      </c>
      <c r="P11" s="32" t="s">
        <v>121</v>
      </c>
      <c r="Q11" s="35">
        <v>0</v>
      </c>
      <c r="R11" s="35">
        <v>0</v>
      </c>
      <c r="S11" s="35">
        <v>0</v>
      </c>
      <c r="T11" s="35">
        <v>0</v>
      </c>
      <c r="U11" s="32" t="s">
        <v>61</v>
      </c>
      <c r="V11" s="35">
        <v>203</v>
      </c>
      <c r="W11" s="35">
        <v>146</v>
      </c>
      <c r="X11" s="32">
        <f t="shared" si="2"/>
        <v>71.921182266009851</v>
      </c>
      <c r="Y11" s="35">
        <v>139</v>
      </c>
      <c r="Z11" s="35">
        <v>111</v>
      </c>
      <c r="AA11" s="32">
        <f t="shared" si="5"/>
        <v>79.856115107913666</v>
      </c>
      <c r="AB11" s="35">
        <v>136</v>
      </c>
      <c r="AC11" s="35">
        <v>107</v>
      </c>
      <c r="AD11" s="32">
        <f t="shared" si="6"/>
        <v>78.67647058823529</v>
      </c>
      <c r="AE11" s="35">
        <v>65</v>
      </c>
      <c r="AF11" s="35">
        <v>64</v>
      </c>
      <c r="AG11" s="32">
        <f t="shared" si="7"/>
        <v>98.461538461538467</v>
      </c>
      <c r="AH11" s="224"/>
      <c r="AK11" s="36"/>
    </row>
    <row r="12" spans="1:37" x14ac:dyDescent="0.2">
      <c r="A12" s="37"/>
      <c r="B12" s="37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  <mergeCell ref="A4:A5"/>
    <mergeCell ref="E4:G4"/>
    <mergeCell ref="K4:M4"/>
    <mergeCell ref="N4:P4"/>
    <mergeCell ref="AE3:AG3"/>
    <mergeCell ref="AE4:AG4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80" workbookViewId="0">
      <selection activeCell="K16" sqref="K16"/>
    </sheetView>
  </sheetViews>
  <sheetFormatPr defaultColWidth="8" defaultRowHeight="12.75" x14ac:dyDescent="0.2"/>
  <cols>
    <col min="1" max="1" width="59.42578125" style="2" customWidth="1"/>
    <col min="2" max="2" width="21" style="16" customWidth="1"/>
    <col min="3" max="3" width="21.85546875" style="16" customWidth="1"/>
    <col min="4" max="4" width="12.5703125" style="2" customWidth="1"/>
    <col min="5" max="5" width="12.42578125" style="2" customWidth="1"/>
    <col min="6" max="7" width="8" style="2"/>
    <col min="8" max="8" width="12" style="2" bestFit="1" customWidth="1"/>
    <col min="9" max="16384" width="8" style="2"/>
  </cols>
  <sheetData>
    <row r="1" spans="1:9" ht="24" customHeight="1" x14ac:dyDescent="0.2">
      <c r="C1" s="292"/>
      <c r="D1" s="292"/>
      <c r="E1" s="292"/>
    </row>
    <row r="2" spans="1:9" ht="48.75" customHeight="1" x14ac:dyDescent="0.2">
      <c r="A2" s="293" t="s">
        <v>99</v>
      </c>
      <c r="B2" s="293"/>
      <c r="C2" s="293"/>
      <c r="D2" s="293"/>
      <c r="E2" s="293"/>
    </row>
    <row r="3" spans="1:9" ht="18" customHeight="1" x14ac:dyDescent="0.2">
      <c r="A3" s="322"/>
      <c r="B3" s="322"/>
      <c r="C3" s="322"/>
      <c r="D3" s="322"/>
      <c r="E3" s="322"/>
    </row>
    <row r="4" spans="1:9" s="3" customFormat="1" ht="23.25" customHeight="1" x14ac:dyDescent="0.25">
      <c r="A4" s="287" t="s">
        <v>0</v>
      </c>
      <c r="B4" s="294" t="s">
        <v>105</v>
      </c>
      <c r="C4" s="294" t="s">
        <v>106</v>
      </c>
      <c r="D4" s="320" t="s">
        <v>1</v>
      </c>
      <c r="E4" s="321"/>
    </row>
    <row r="5" spans="1:9" s="3" customFormat="1" ht="30" x14ac:dyDescent="0.25">
      <c r="A5" s="288"/>
      <c r="B5" s="295"/>
      <c r="C5" s="295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76</v>
      </c>
      <c r="B7" s="126">
        <f>'6'!B6</f>
        <v>73</v>
      </c>
      <c r="C7" s="126">
        <f>'6'!C6</f>
        <v>249</v>
      </c>
      <c r="D7" s="18" t="str">
        <f>'6'!D6</f>
        <v>у 3,4 р.</v>
      </c>
      <c r="E7" s="93">
        <f t="shared" ref="E7:E14" si="0">C7-B7</f>
        <v>176</v>
      </c>
      <c r="I7" s="11"/>
    </row>
    <row r="8" spans="1:9" s="3" customFormat="1" ht="29.25" customHeight="1" x14ac:dyDescent="0.25">
      <c r="A8" s="81" t="s">
        <v>85</v>
      </c>
      <c r="B8" s="95">
        <f>'6'!E6</f>
        <v>72</v>
      </c>
      <c r="C8" s="95">
        <f>'6'!F6</f>
        <v>221</v>
      </c>
      <c r="D8" s="18" t="str">
        <f>'6'!G6</f>
        <v>у 3 р.</v>
      </c>
      <c r="E8" s="93">
        <f t="shared" si="0"/>
        <v>149</v>
      </c>
      <c r="I8" s="11"/>
    </row>
    <row r="9" spans="1:9" s="3" customFormat="1" ht="29.25" customHeight="1" x14ac:dyDescent="0.25">
      <c r="A9" s="115" t="s">
        <v>86</v>
      </c>
      <c r="B9" s="95">
        <f>'6'!H6</f>
        <v>25</v>
      </c>
      <c r="C9" s="95">
        <f>'6'!I6</f>
        <v>104</v>
      </c>
      <c r="D9" s="18" t="str">
        <f>'6'!J6</f>
        <v>у 4,2 р.</v>
      </c>
      <c r="E9" s="93">
        <f t="shared" si="0"/>
        <v>79</v>
      </c>
      <c r="I9" s="11"/>
    </row>
    <row r="10" spans="1:9" s="3" customFormat="1" ht="41.25" customHeight="1" x14ac:dyDescent="0.25">
      <c r="A10" s="82" t="s">
        <v>37</v>
      </c>
      <c r="B10" s="95">
        <f>'6'!K6</f>
        <v>3</v>
      </c>
      <c r="C10" s="95">
        <f>'6'!L6</f>
        <v>18</v>
      </c>
      <c r="D10" s="18" t="str">
        <f>'6'!M6</f>
        <v>у 6 р.</v>
      </c>
      <c r="E10" s="93">
        <f t="shared" si="0"/>
        <v>15</v>
      </c>
      <c r="I10" s="11"/>
    </row>
    <row r="11" spans="1:9" s="3" customFormat="1" ht="33" customHeight="1" x14ac:dyDescent="0.25">
      <c r="A11" s="81" t="s">
        <v>32</v>
      </c>
      <c r="B11" s="95">
        <f>'6'!N6</f>
        <v>0</v>
      </c>
      <c r="C11" s="95">
        <f>'6'!O6</f>
        <v>5</v>
      </c>
      <c r="D11" s="18" t="str">
        <f>'6'!P6</f>
        <v>-</v>
      </c>
      <c r="E11" s="93">
        <f t="shared" si="0"/>
        <v>5</v>
      </c>
      <c r="I11" s="11"/>
    </row>
    <row r="12" spans="1:9" s="3" customFormat="1" ht="33" customHeight="1" x14ac:dyDescent="0.25">
      <c r="A12" s="115" t="s">
        <v>87</v>
      </c>
      <c r="B12" s="95">
        <f>'6'!Q6</f>
        <v>0</v>
      </c>
      <c r="C12" s="95">
        <f>'6'!R6</f>
        <v>0</v>
      </c>
      <c r="D12" s="18" t="s">
        <v>61</v>
      </c>
      <c r="E12" s="93">
        <f t="shared" si="0"/>
        <v>0</v>
      </c>
      <c r="I12" s="11"/>
    </row>
    <row r="13" spans="1:9" s="3" customFormat="1" ht="48.75" customHeight="1" x14ac:dyDescent="0.25">
      <c r="A13" s="81" t="s">
        <v>26</v>
      </c>
      <c r="B13" s="95">
        <f>'6'!S6</f>
        <v>0</v>
      </c>
      <c r="C13" s="95">
        <f>'6'!T6</f>
        <v>1</v>
      </c>
      <c r="D13" s="18" t="str">
        <f>'6'!U6</f>
        <v>-</v>
      </c>
      <c r="E13" s="93">
        <f t="shared" si="0"/>
        <v>1</v>
      </c>
      <c r="I13" s="11"/>
    </row>
    <row r="14" spans="1:9" s="3" customFormat="1" ht="48" customHeight="1" x14ac:dyDescent="0.25">
      <c r="A14" s="81" t="s">
        <v>33</v>
      </c>
      <c r="B14" s="96">
        <f>'6'!V6</f>
        <v>61</v>
      </c>
      <c r="C14" s="96">
        <f>'6'!W6</f>
        <v>197</v>
      </c>
      <c r="D14" s="18" t="str">
        <f>'6'!X6</f>
        <v>у 3,2 р.</v>
      </c>
      <c r="E14" s="93">
        <f t="shared" si="0"/>
        <v>136</v>
      </c>
      <c r="H14" s="282"/>
      <c r="I14" s="11"/>
    </row>
    <row r="15" spans="1:9" s="3" customFormat="1" ht="12.75" customHeight="1" x14ac:dyDescent="0.25">
      <c r="A15" s="283" t="s">
        <v>4</v>
      </c>
      <c r="B15" s="284"/>
      <c r="C15" s="284"/>
      <c r="D15" s="284"/>
      <c r="E15" s="284"/>
      <c r="I15" s="11"/>
    </row>
    <row r="16" spans="1:9" s="3" customFormat="1" ht="18" customHeight="1" x14ac:dyDescent="0.25">
      <c r="A16" s="285"/>
      <c r="B16" s="286"/>
      <c r="C16" s="286"/>
      <c r="D16" s="286"/>
      <c r="E16" s="286"/>
      <c r="I16" s="11"/>
    </row>
    <row r="17" spans="1:11" s="3" customFormat="1" ht="20.25" customHeight="1" x14ac:dyDescent="0.25">
      <c r="A17" s="287" t="s">
        <v>0</v>
      </c>
      <c r="B17" s="289" t="s">
        <v>103</v>
      </c>
      <c r="C17" s="289" t="s">
        <v>104</v>
      </c>
      <c r="D17" s="320" t="s">
        <v>1</v>
      </c>
      <c r="E17" s="321"/>
      <c r="I17" s="11"/>
      <c r="J17" s="3" t="s">
        <v>62</v>
      </c>
    </row>
    <row r="18" spans="1:11" ht="30.75" customHeight="1" x14ac:dyDescent="0.2">
      <c r="A18" s="288"/>
      <c r="B18" s="289"/>
      <c r="C18" s="289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78</v>
      </c>
      <c r="B19" s="126">
        <f>'6'!Y6</f>
        <v>48</v>
      </c>
      <c r="C19" s="96">
        <f>'6'!Z6</f>
        <v>179</v>
      </c>
      <c r="D19" s="127" t="str">
        <f>'6'!AA6</f>
        <v>у 3,7 р.</v>
      </c>
      <c r="E19" s="94">
        <f t="shared" ref="E19:E21" si="1">C19-B19</f>
        <v>131</v>
      </c>
      <c r="I19" s="11"/>
    </row>
    <row r="20" spans="1:11" ht="25.5" customHeight="1" x14ac:dyDescent="0.2">
      <c r="A20" s="1" t="s">
        <v>65</v>
      </c>
      <c r="B20" s="97">
        <f>'6'!AB6</f>
        <v>48</v>
      </c>
      <c r="C20" s="97">
        <f>'6'!AC6</f>
        <v>159</v>
      </c>
      <c r="D20" s="127" t="str">
        <f>'6'!AD6</f>
        <v>у 3,3 р.</v>
      </c>
      <c r="E20" s="94">
        <f t="shared" si="1"/>
        <v>111</v>
      </c>
      <c r="I20" s="11"/>
    </row>
    <row r="21" spans="1:11" ht="36.75" customHeight="1" x14ac:dyDescent="0.2">
      <c r="A21" s="1" t="s">
        <v>70</v>
      </c>
      <c r="B21" s="91">
        <f>'6'!AE6</f>
        <v>30</v>
      </c>
      <c r="C21" s="91">
        <f>'6'!AF6</f>
        <v>104</v>
      </c>
      <c r="D21" s="14" t="str">
        <f>'6'!AG6</f>
        <v>у 3,5 р.</v>
      </c>
      <c r="E21" s="94">
        <f t="shared" si="1"/>
        <v>74</v>
      </c>
      <c r="K21" s="11"/>
    </row>
    <row r="22" spans="1:11" ht="57.75" customHeight="1" x14ac:dyDescent="0.2">
      <c r="A22" s="319"/>
      <c r="B22" s="319"/>
      <c r="C22" s="319"/>
      <c r="D22" s="319"/>
      <c r="E22" s="319"/>
      <c r="K22" s="11"/>
    </row>
    <row r="23" spans="1:11" ht="18.75" customHeight="1" x14ac:dyDescent="0.2">
      <c r="A23" s="214"/>
      <c r="B23" s="214"/>
      <c r="C23" s="214"/>
      <c r="D23" s="214"/>
      <c r="E23" s="214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J19" sqref="J19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9" width="7.140625" style="56" customWidth="1"/>
    <col min="10" max="10" width="7.85546875" style="56" customWidth="1"/>
    <col min="11" max="11" width="7.5703125" style="54" customWidth="1"/>
    <col min="12" max="12" width="7.7109375" style="54" customWidth="1"/>
    <col min="13" max="13" width="7.85546875" style="56" customWidth="1"/>
    <col min="14" max="14" width="6.7109375" style="54" customWidth="1"/>
    <col min="15" max="15" width="6.140625" style="54" customWidth="1"/>
    <col min="16" max="16" width="7.2851562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34" t="s">
        <v>108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246"/>
      <c r="T1" s="246"/>
      <c r="U1" s="246"/>
      <c r="V1" s="43"/>
      <c r="W1" s="43"/>
      <c r="X1" s="44"/>
      <c r="Y1" s="44"/>
      <c r="Z1" s="43"/>
      <c r="AA1" s="43"/>
      <c r="AB1" s="253"/>
      <c r="AC1" s="253"/>
      <c r="AD1" s="253"/>
      <c r="AE1" s="329" t="s">
        <v>18</v>
      </c>
      <c r="AF1" s="329"/>
      <c r="AG1" s="329"/>
    </row>
    <row r="2" spans="1:37" s="45" customFormat="1" ht="13.5" customHeight="1" x14ac:dyDescent="0.25">
      <c r="A2" s="84"/>
      <c r="B2" s="84"/>
      <c r="C2" s="85"/>
      <c r="D2" s="154"/>
      <c r="E2" s="85"/>
      <c r="F2" s="85"/>
      <c r="G2" s="85"/>
      <c r="H2" s="154"/>
      <c r="I2" s="154"/>
      <c r="J2" s="154"/>
      <c r="K2" s="78"/>
      <c r="L2" s="78"/>
      <c r="M2" s="78"/>
      <c r="N2" s="85"/>
      <c r="O2" s="85"/>
      <c r="P2" s="46"/>
      <c r="Q2" s="46"/>
      <c r="R2" s="215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30"/>
      <c r="AD2" s="330"/>
      <c r="AE2" s="43"/>
      <c r="AF2" s="330" t="s">
        <v>5</v>
      </c>
      <c r="AG2" s="330"/>
    </row>
    <row r="3" spans="1:37" s="45" customFormat="1" ht="69.75" customHeight="1" x14ac:dyDescent="0.2">
      <c r="A3" s="323"/>
      <c r="B3" s="298" t="s">
        <v>77</v>
      </c>
      <c r="C3" s="299"/>
      <c r="D3" s="300"/>
      <c r="E3" s="325" t="s">
        <v>6</v>
      </c>
      <c r="F3" s="326"/>
      <c r="G3" s="327"/>
      <c r="H3" s="325" t="s">
        <v>82</v>
      </c>
      <c r="I3" s="326"/>
      <c r="J3" s="327"/>
      <c r="K3" s="328" t="s">
        <v>80</v>
      </c>
      <c r="L3" s="328"/>
      <c r="M3" s="328"/>
      <c r="N3" s="325" t="s">
        <v>12</v>
      </c>
      <c r="O3" s="326"/>
      <c r="P3" s="327"/>
      <c r="Q3" s="325" t="s">
        <v>83</v>
      </c>
      <c r="R3" s="326"/>
      <c r="S3" s="325" t="s">
        <v>7</v>
      </c>
      <c r="T3" s="326"/>
      <c r="U3" s="327"/>
      <c r="V3" s="325" t="s">
        <v>8</v>
      </c>
      <c r="W3" s="326"/>
      <c r="X3" s="327"/>
      <c r="Y3" s="325" t="s">
        <v>13</v>
      </c>
      <c r="Z3" s="326"/>
      <c r="AA3" s="327"/>
      <c r="AB3" s="331" t="s">
        <v>14</v>
      </c>
      <c r="AC3" s="332"/>
      <c r="AD3" s="333"/>
      <c r="AE3" s="331" t="s">
        <v>69</v>
      </c>
      <c r="AF3" s="332"/>
      <c r="AG3" s="333"/>
    </row>
    <row r="4" spans="1:37" s="47" customFormat="1" ht="21.6" customHeight="1" x14ac:dyDescent="0.2">
      <c r="A4" s="324"/>
      <c r="B4" s="165">
        <v>2023</v>
      </c>
      <c r="C4" s="165" t="s">
        <v>98</v>
      </c>
      <c r="D4" s="48" t="s">
        <v>2</v>
      </c>
      <c r="E4" s="165">
        <v>2023</v>
      </c>
      <c r="F4" s="165" t="s">
        <v>98</v>
      </c>
      <c r="G4" s="48" t="s">
        <v>2</v>
      </c>
      <c r="H4" s="165">
        <v>2023</v>
      </c>
      <c r="I4" s="165" t="s">
        <v>98</v>
      </c>
      <c r="J4" s="48" t="s">
        <v>2</v>
      </c>
      <c r="K4" s="165">
        <v>2023</v>
      </c>
      <c r="L4" s="165" t="s">
        <v>98</v>
      </c>
      <c r="M4" s="48" t="s">
        <v>2</v>
      </c>
      <c r="N4" s="165">
        <v>2023</v>
      </c>
      <c r="O4" s="165" t="s">
        <v>98</v>
      </c>
      <c r="P4" s="48" t="s">
        <v>2</v>
      </c>
      <c r="Q4" s="165">
        <v>2023</v>
      </c>
      <c r="R4" s="165" t="s">
        <v>98</v>
      </c>
      <c r="S4" s="165">
        <v>2023</v>
      </c>
      <c r="T4" s="165" t="s">
        <v>98</v>
      </c>
      <c r="U4" s="48" t="s">
        <v>2</v>
      </c>
      <c r="V4" s="165">
        <v>2023</v>
      </c>
      <c r="W4" s="165" t="s">
        <v>98</v>
      </c>
      <c r="X4" s="48" t="s">
        <v>2</v>
      </c>
      <c r="Y4" s="165">
        <v>2023</v>
      </c>
      <c r="Z4" s="165" t="s">
        <v>98</v>
      </c>
      <c r="AA4" s="48" t="s">
        <v>2</v>
      </c>
      <c r="AB4" s="165">
        <v>2023</v>
      </c>
      <c r="AC4" s="165" t="s">
        <v>98</v>
      </c>
      <c r="AD4" s="48" t="s">
        <v>2</v>
      </c>
      <c r="AE4" s="165">
        <v>2023</v>
      </c>
      <c r="AF4" s="165" t="s">
        <v>98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78" t="s">
        <v>34</v>
      </c>
      <c r="B6" s="172">
        <f>SUM(B7:B10)</f>
        <v>73</v>
      </c>
      <c r="C6" s="172">
        <f>SUM(C7:C10)</f>
        <v>249</v>
      </c>
      <c r="D6" s="223" t="s">
        <v>123</v>
      </c>
      <c r="E6" s="156">
        <f>SUM(E7:E10)</f>
        <v>72</v>
      </c>
      <c r="F6" s="156">
        <f>SUM(F7:F10)</f>
        <v>221</v>
      </c>
      <c r="G6" s="89" t="s">
        <v>119</v>
      </c>
      <c r="H6" s="156">
        <f>SUM(H7:H10)</f>
        <v>25</v>
      </c>
      <c r="I6" s="156">
        <f>SUM(I7:I10)</f>
        <v>104</v>
      </c>
      <c r="J6" s="89" t="s">
        <v>130</v>
      </c>
      <c r="K6" s="156">
        <f>SUM(K7:K10)</f>
        <v>3</v>
      </c>
      <c r="L6" s="156">
        <f>SUM(L7:L10)</f>
        <v>18</v>
      </c>
      <c r="M6" s="89" t="s">
        <v>133</v>
      </c>
      <c r="N6" s="156">
        <f>SUM(N7:N10)</f>
        <v>0</v>
      </c>
      <c r="O6" s="156">
        <f>SUM(O7:O10)</f>
        <v>5</v>
      </c>
      <c r="P6" s="89" t="s">
        <v>61</v>
      </c>
      <c r="Q6" s="156">
        <f>SUM(Q7:Q10)</f>
        <v>0</v>
      </c>
      <c r="R6" s="156">
        <f>SUM(R7:R10)</f>
        <v>0</v>
      </c>
      <c r="S6" s="156">
        <f>SUM(S7:S10)</f>
        <v>0</v>
      </c>
      <c r="T6" s="156">
        <f>SUM(T7:T10)</f>
        <v>1</v>
      </c>
      <c r="U6" s="89" t="s">
        <v>61</v>
      </c>
      <c r="V6" s="156">
        <f>SUM(V7:V10)</f>
        <v>61</v>
      </c>
      <c r="W6" s="156">
        <f>SUM(W7:W10)</f>
        <v>197</v>
      </c>
      <c r="X6" s="89" t="s">
        <v>134</v>
      </c>
      <c r="Y6" s="156">
        <f>SUM(Y7:Y10)</f>
        <v>48</v>
      </c>
      <c r="Z6" s="156">
        <f>SUM(Z7:Z10)</f>
        <v>179</v>
      </c>
      <c r="AA6" s="89" t="s">
        <v>138</v>
      </c>
      <c r="AB6" s="156">
        <f>SUM(AB7:AB10)</f>
        <v>48</v>
      </c>
      <c r="AC6" s="156">
        <f>SUM(AC7:AC10)</f>
        <v>159</v>
      </c>
      <c r="AD6" s="89" t="s">
        <v>142</v>
      </c>
      <c r="AE6" s="156">
        <f>SUM(AE7:AE10)</f>
        <v>30</v>
      </c>
      <c r="AF6" s="156">
        <f>SUM(AF7:AF10)</f>
        <v>104</v>
      </c>
      <c r="AG6" s="89" t="s">
        <v>143</v>
      </c>
    </row>
    <row r="7" spans="1:37" s="225" customFormat="1" ht="29.25" customHeight="1" x14ac:dyDescent="0.25">
      <c r="A7" s="234" t="s">
        <v>72</v>
      </c>
      <c r="B7" s="35">
        <v>6</v>
      </c>
      <c r="C7" s="35">
        <v>48</v>
      </c>
      <c r="D7" s="223" t="s">
        <v>118</v>
      </c>
      <c r="E7" s="35">
        <v>6</v>
      </c>
      <c r="F7" s="35">
        <v>43</v>
      </c>
      <c r="G7" s="89" t="s">
        <v>127</v>
      </c>
      <c r="H7" s="52">
        <v>3</v>
      </c>
      <c r="I7" s="52">
        <v>21</v>
      </c>
      <c r="J7" s="89" t="s">
        <v>127</v>
      </c>
      <c r="K7" s="35">
        <v>0</v>
      </c>
      <c r="L7" s="35">
        <v>1</v>
      </c>
      <c r="M7" s="89" t="s">
        <v>61</v>
      </c>
      <c r="N7" s="35">
        <v>0</v>
      </c>
      <c r="O7" s="35">
        <v>0</v>
      </c>
      <c r="P7" s="89" t="s">
        <v>61</v>
      </c>
      <c r="Q7" s="52">
        <v>0</v>
      </c>
      <c r="R7" s="52">
        <v>0</v>
      </c>
      <c r="S7" s="35">
        <v>0</v>
      </c>
      <c r="T7" s="35">
        <v>0</v>
      </c>
      <c r="U7" s="89" t="s">
        <v>61</v>
      </c>
      <c r="V7" s="35">
        <v>5</v>
      </c>
      <c r="W7" s="35">
        <v>37</v>
      </c>
      <c r="X7" s="89" t="s">
        <v>135</v>
      </c>
      <c r="Y7" s="35">
        <v>5</v>
      </c>
      <c r="Z7" s="35">
        <v>32</v>
      </c>
      <c r="AA7" s="89" t="s">
        <v>139</v>
      </c>
      <c r="AB7" s="35">
        <v>5</v>
      </c>
      <c r="AC7" s="35">
        <v>30</v>
      </c>
      <c r="AD7" s="89" t="s">
        <v>133</v>
      </c>
      <c r="AE7" s="35">
        <v>4</v>
      </c>
      <c r="AF7" s="35">
        <v>23</v>
      </c>
      <c r="AG7" s="89" t="s">
        <v>144</v>
      </c>
      <c r="AH7" s="224"/>
      <c r="AK7" s="36"/>
    </row>
    <row r="8" spans="1:37" s="225" customFormat="1" ht="29.25" customHeight="1" x14ac:dyDescent="0.25">
      <c r="A8" s="234" t="s">
        <v>73</v>
      </c>
      <c r="B8" s="35">
        <v>26</v>
      </c>
      <c r="C8" s="35">
        <v>48</v>
      </c>
      <c r="D8" s="223" t="s">
        <v>124</v>
      </c>
      <c r="E8" s="35">
        <v>25</v>
      </c>
      <c r="F8" s="35">
        <v>41</v>
      </c>
      <c r="G8" s="89" t="s">
        <v>128</v>
      </c>
      <c r="H8" s="52">
        <v>11</v>
      </c>
      <c r="I8" s="52">
        <v>19</v>
      </c>
      <c r="J8" s="89" t="s">
        <v>131</v>
      </c>
      <c r="K8" s="35">
        <v>2</v>
      </c>
      <c r="L8" s="35">
        <v>5</v>
      </c>
      <c r="M8" s="89" t="s">
        <v>122</v>
      </c>
      <c r="N8" s="35">
        <v>0</v>
      </c>
      <c r="O8" s="35">
        <v>1</v>
      </c>
      <c r="P8" s="89" t="s">
        <v>61</v>
      </c>
      <c r="Q8" s="52">
        <v>0</v>
      </c>
      <c r="R8" s="52">
        <v>0</v>
      </c>
      <c r="S8" s="35">
        <v>0</v>
      </c>
      <c r="T8" s="35">
        <v>0</v>
      </c>
      <c r="U8" s="89" t="s">
        <v>61</v>
      </c>
      <c r="V8" s="35">
        <v>21</v>
      </c>
      <c r="W8" s="35">
        <v>38</v>
      </c>
      <c r="X8" s="89" t="s">
        <v>136</v>
      </c>
      <c r="Y8" s="35">
        <v>14</v>
      </c>
      <c r="Z8" s="35">
        <v>35</v>
      </c>
      <c r="AA8" s="89" t="s">
        <v>122</v>
      </c>
      <c r="AB8" s="35">
        <v>14</v>
      </c>
      <c r="AC8" s="35">
        <v>28</v>
      </c>
      <c r="AD8" s="89" t="s">
        <v>116</v>
      </c>
      <c r="AE8" s="35">
        <v>10</v>
      </c>
      <c r="AF8" s="35">
        <v>20</v>
      </c>
      <c r="AG8" s="89" t="s">
        <v>116</v>
      </c>
      <c r="AH8" s="224"/>
      <c r="AK8" s="36"/>
    </row>
    <row r="9" spans="1:37" s="225" customFormat="1" ht="29.25" customHeight="1" x14ac:dyDescent="0.25">
      <c r="A9" s="234" t="s">
        <v>74</v>
      </c>
      <c r="B9" s="35">
        <v>15</v>
      </c>
      <c r="C9" s="35">
        <v>85</v>
      </c>
      <c r="D9" s="223" t="s">
        <v>125</v>
      </c>
      <c r="E9" s="35">
        <v>15</v>
      </c>
      <c r="F9" s="35">
        <v>79</v>
      </c>
      <c r="G9" s="89" t="s">
        <v>129</v>
      </c>
      <c r="H9" s="52">
        <v>7</v>
      </c>
      <c r="I9" s="52">
        <v>37</v>
      </c>
      <c r="J9" s="89" t="s">
        <v>129</v>
      </c>
      <c r="K9" s="35">
        <v>1</v>
      </c>
      <c r="L9" s="35">
        <v>6</v>
      </c>
      <c r="M9" s="89" t="s">
        <v>133</v>
      </c>
      <c r="N9" s="35">
        <v>0</v>
      </c>
      <c r="O9" s="35">
        <v>2</v>
      </c>
      <c r="P9" s="89" t="s">
        <v>61</v>
      </c>
      <c r="Q9" s="52">
        <v>0</v>
      </c>
      <c r="R9" s="52">
        <v>0</v>
      </c>
      <c r="S9" s="35">
        <v>0</v>
      </c>
      <c r="T9" s="35">
        <v>1</v>
      </c>
      <c r="U9" s="89" t="s">
        <v>61</v>
      </c>
      <c r="V9" s="35">
        <v>13</v>
      </c>
      <c r="W9" s="35">
        <v>73</v>
      </c>
      <c r="X9" s="89" t="s">
        <v>137</v>
      </c>
      <c r="Y9" s="35">
        <v>11</v>
      </c>
      <c r="Z9" s="35">
        <v>60</v>
      </c>
      <c r="AA9" s="89" t="s">
        <v>140</v>
      </c>
      <c r="AB9" s="35">
        <v>11</v>
      </c>
      <c r="AC9" s="35">
        <v>58</v>
      </c>
      <c r="AD9" s="89" t="s">
        <v>129</v>
      </c>
      <c r="AE9" s="35">
        <v>7</v>
      </c>
      <c r="AF9" s="35">
        <v>34</v>
      </c>
      <c r="AG9" s="89" t="s">
        <v>145</v>
      </c>
      <c r="AH9" s="224"/>
      <c r="AK9" s="36"/>
    </row>
    <row r="10" spans="1:37" s="225" customFormat="1" ht="29.25" customHeight="1" x14ac:dyDescent="0.25">
      <c r="A10" s="234" t="s">
        <v>75</v>
      </c>
      <c r="B10" s="35">
        <v>26</v>
      </c>
      <c r="C10" s="35">
        <v>68</v>
      </c>
      <c r="D10" s="223" t="s">
        <v>126</v>
      </c>
      <c r="E10" s="35">
        <v>26</v>
      </c>
      <c r="F10" s="35">
        <v>58</v>
      </c>
      <c r="G10" s="89" t="s">
        <v>117</v>
      </c>
      <c r="H10" s="52">
        <v>4</v>
      </c>
      <c r="I10" s="52">
        <v>27</v>
      </c>
      <c r="J10" s="89" t="s">
        <v>132</v>
      </c>
      <c r="K10" s="35">
        <v>0</v>
      </c>
      <c r="L10" s="35">
        <v>6</v>
      </c>
      <c r="M10" s="89" t="s">
        <v>61</v>
      </c>
      <c r="N10" s="35">
        <v>0</v>
      </c>
      <c r="O10" s="35">
        <v>2</v>
      </c>
      <c r="P10" s="89" t="s">
        <v>61</v>
      </c>
      <c r="Q10" s="52">
        <v>0</v>
      </c>
      <c r="R10" s="52">
        <v>0</v>
      </c>
      <c r="S10" s="35">
        <v>0</v>
      </c>
      <c r="T10" s="35">
        <v>0</v>
      </c>
      <c r="U10" s="89" t="s">
        <v>61</v>
      </c>
      <c r="V10" s="35">
        <v>22</v>
      </c>
      <c r="W10" s="35">
        <v>49</v>
      </c>
      <c r="X10" s="89" t="s">
        <v>117</v>
      </c>
      <c r="Y10" s="35">
        <v>18</v>
      </c>
      <c r="Z10" s="35">
        <v>52</v>
      </c>
      <c r="AA10" s="89" t="s">
        <v>141</v>
      </c>
      <c r="AB10" s="35">
        <v>18</v>
      </c>
      <c r="AC10" s="35">
        <v>43</v>
      </c>
      <c r="AD10" s="89" t="s">
        <v>120</v>
      </c>
      <c r="AE10" s="35">
        <v>9</v>
      </c>
      <c r="AF10" s="35">
        <v>27</v>
      </c>
      <c r="AG10" s="89" t="s">
        <v>119</v>
      </c>
      <c r="AH10" s="224"/>
      <c r="AK10" s="36"/>
    </row>
    <row r="11" spans="1:37" ht="36.75" customHeight="1" x14ac:dyDescent="0.25">
      <c r="A11" s="189"/>
      <c r="B11" s="189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190"/>
      <c r="W11" s="191"/>
      <c r="X11" s="187"/>
      <c r="Y11" s="187"/>
      <c r="Z11" s="191"/>
      <c r="AA11" s="191"/>
      <c r="AB11" s="192"/>
      <c r="AC11" s="193"/>
      <c r="AD11" s="187"/>
      <c r="AE11" s="192"/>
      <c r="AF11" s="193"/>
      <c r="AG11" s="187"/>
      <c r="AH11" s="53"/>
    </row>
    <row r="12" spans="1:37" x14ac:dyDescent="0.25"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</row>
    <row r="13" spans="1:37" ht="15.6" customHeight="1" x14ac:dyDescent="0.25">
      <c r="C13" s="213"/>
      <c r="D13" s="213"/>
      <c r="E13" s="222"/>
      <c r="F13" s="222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37" x14ac:dyDescent="0.25"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</sheetData>
  <mergeCells count="16">
    <mergeCell ref="A3:A4"/>
    <mergeCell ref="E3:G3"/>
    <mergeCell ref="K3:M3"/>
    <mergeCell ref="N3:P3"/>
    <mergeCell ref="AE1:AG1"/>
    <mergeCell ref="AF2:AG2"/>
    <mergeCell ref="AE3:AG3"/>
    <mergeCell ref="B3:D3"/>
    <mergeCell ref="Y3:AA3"/>
    <mergeCell ref="AC2:AD2"/>
    <mergeCell ref="V3:X3"/>
    <mergeCell ref="AB3:AD3"/>
    <mergeCell ref="H3:J3"/>
    <mergeCell ref="Q3:R3"/>
    <mergeCell ref="B1:R1"/>
    <mergeCell ref="S3:U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D21" sqref="D21"/>
    </sheetView>
  </sheetViews>
  <sheetFormatPr defaultColWidth="8" defaultRowHeight="12.75" x14ac:dyDescent="0.2"/>
  <cols>
    <col min="1" max="1" width="60.28515625" style="2" customWidth="1"/>
    <col min="2" max="2" width="20.85546875" style="2" customWidth="1"/>
    <col min="3" max="3" width="22" style="2" customWidth="1"/>
    <col min="4" max="4" width="13.7109375" style="2" customWidth="1"/>
    <col min="5" max="5" width="13.28515625" style="2" customWidth="1"/>
    <col min="6" max="6" width="15" style="158" bestFit="1" customWidth="1"/>
    <col min="7" max="8" width="8" style="158"/>
    <col min="9" max="16384" width="8" style="2"/>
  </cols>
  <sheetData>
    <row r="1" spans="1:10" ht="24" customHeight="1" x14ac:dyDescent="0.2">
      <c r="C1" s="335"/>
      <c r="D1" s="335"/>
      <c r="E1" s="335"/>
    </row>
    <row r="2" spans="1:10" ht="57.75" customHeight="1" x14ac:dyDescent="0.2">
      <c r="A2" s="293" t="s">
        <v>46</v>
      </c>
      <c r="B2" s="293"/>
      <c r="C2" s="293"/>
      <c r="D2" s="293"/>
      <c r="E2" s="293"/>
    </row>
    <row r="3" spans="1:10" ht="50.25" customHeight="1" x14ac:dyDescent="0.2">
      <c r="A3" s="336" t="s">
        <v>28</v>
      </c>
      <c r="B3" s="336"/>
      <c r="C3" s="336"/>
      <c r="D3" s="336"/>
      <c r="E3" s="336"/>
    </row>
    <row r="4" spans="1:10" s="3" customFormat="1" ht="23.25" customHeight="1" x14ac:dyDescent="0.25">
      <c r="A4" s="287" t="s">
        <v>0</v>
      </c>
      <c r="B4" s="294" t="s">
        <v>105</v>
      </c>
      <c r="C4" s="294" t="s">
        <v>106</v>
      </c>
      <c r="D4" s="320" t="s">
        <v>1</v>
      </c>
      <c r="E4" s="321"/>
      <c r="F4" s="159"/>
      <c r="G4" s="159"/>
      <c r="H4" s="159"/>
    </row>
    <row r="5" spans="1:10" s="3" customFormat="1" ht="30" x14ac:dyDescent="0.25">
      <c r="A5" s="288"/>
      <c r="B5" s="295"/>
      <c r="C5" s="295"/>
      <c r="D5" s="4" t="s">
        <v>2</v>
      </c>
      <c r="E5" s="5" t="s">
        <v>35</v>
      </c>
      <c r="F5" s="159"/>
      <c r="G5" s="159"/>
      <c r="H5" s="159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1"/>
      <c r="G6" s="181"/>
      <c r="H6" s="181"/>
      <c r="I6" s="3"/>
      <c r="J6" s="3"/>
    </row>
    <row r="7" spans="1:10" s="8" customFormat="1" ht="25.5" customHeight="1" x14ac:dyDescent="0.25">
      <c r="A7" s="81" t="s">
        <v>76</v>
      </c>
      <c r="B7" s="128">
        <f>'8'!B9</f>
        <v>472</v>
      </c>
      <c r="C7" s="128">
        <f>'8'!C9</f>
        <v>435</v>
      </c>
      <c r="D7" s="18">
        <f>'8'!D9</f>
        <v>92.16101694915254</v>
      </c>
      <c r="E7" s="93">
        <f t="shared" ref="E7:E14" si="0">C7-B7</f>
        <v>-37</v>
      </c>
      <c r="F7" s="181"/>
      <c r="G7" s="181"/>
      <c r="H7" s="181"/>
      <c r="I7" s="11"/>
    </row>
    <row r="8" spans="1:10" s="3" customFormat="1" ht="25.5" customHeight="1" x14ac:dyDescent="0.25">
      <c r="A8" s="81" t="s">
        <v>85</v>
      </c>
      <c r="B8" s="128">
        <f>'8'!E9</f>
        <v>372</v>
      </c>
      <c r="C8" s="128">
        <f>'8'!F9</f>
        <v>330</v>
      </c>
      <c r="D8" s="18">
        <f>'8'!G9</f>
        <v>88.709677419354833</v>
      </c>
      <c r="E8" s="93">
        <f t="shared" si="0"/>
        <v>-42</v>
      </c>
      <c r="F8" s="182"/>
      <c r="G8" s="159"/>
      <c r="H8" s="159"/>
      <c r="I8" s="11"/>
    </row>
    <row r="9" spans="1:10" s="3" customFormat="1" ht="25.5" customHeight="1" x14ac:dyDescent="0.25">
      <c r="A9" s="115" t="s">
        <v>86</v>
      </c>
      <c r="B9" s="128">
        <f>'8'!H9</f>
        <v>103</v>
      </c>
      <c r="C9" s="128">
        <f>'8'!I9</f>
        <v>224</v>
      </c>
      <c r="D9" s="18" t="str">
        <f>'8'!J9</f>
        <v>у 2,2 р.</v>
      </c>
      <c r="E9" s="93">
        <f t="shared" si="0"/>
        <v>121</v>
      </c>
      <c r="F9" s="182"/>
      <c r="G9" s="159"/>
      <c r="H9" s="159"/>
      <c r="I9" s="11"/>
    </row>
    <row r="10" spans="1:10" s="3" customFormat="1" ht="45.75" customHeight="1" x14ac:dyDescent="0.25">
      <c r="A10" s="82" t="s">
        <v>37</v>
      </c>
      <c r="B10" s="128">
        <f>'8'!K9</f>
        <v>77</v>
      </c>
      <c r="C10" s="128">
        <f>'8'!L9</f>
        <v>52</v>
      </c>
      <c r="D10" s="18">
        <f>'8'!G10</f>
        <v>64.285714285714292</v>
      </c>
      <c r="E10" s="93">
        <f t="shared" si="0"/>
        <v>-25</v>
      </c>
      <c r="F10" s="182"/>
      <c r="G10" s="159"/>
      <c r="H10" s="159"/>
      <c r="I10" s="11"/>
    </row>
    <row r="11" spans="1:10" s="3" customFormat="1" ht="27.75" customHeight="1" x14ac:dyDescent="0.25">
      <c r="A11" s="81" t="s">
        <v>32</v>
      </c>
      <c r="B11" s="128">
        <f>'8'!N9</f>
        <v>15</v>
      </c>
      <c r="C11" s="128">
        <f>'8'!O9</f>
        <v>8</v>
      </c>
      <c r="D11" s="18">
        <f>'8'!P9</f>
        <v>53.333333333333336</v>
      </c>
      <c r="E11" s="93">
        <f t="shared" si="0"/>
        <v>-7</v>
      </c>
      <c r="F11" s="182"/>
      <c r="G11" s="159"/>
      <c r="H11" s="159"/>
      <c r="I11" s="11"/>
    </row>
    <row r="12" spans="1:10" s="3" customFormat="1" ht="30" customHeight="1" x14ac:dyDescent="0.25">
      <c r="A12" s="115" t="s">
        <v>87</v>
      </c>
      <c r="B12" s="128">
        <f>'8'!Q9</f>
        <v>0</v>
      </c>
      <c r="C12" s="128">
        <f>'8'!R9</f>
        <v>4</v>
      </c>
      <c r="D12" s="18" t="s">
        <v>61</v>
      </c>
      <c r="E12" s="93">
        <f t="shared" si="0"/>
        <v>4</v>
      </c>
      <c r="F12" s="182"/>
      <c r="G12" s="159"/>
      <c r="H12" s="159"/>
      <c r="I12" s="11"/>
    </row>
    <row r="13" spans="1:10" s="3" customFormat="1" ht="36" customHeight="1" x14ac:dyDescent="0.25">
      <c r="A13" s="81" t="s">
        <v>26</v>
      </c>
      <c r="B13" s="128">
        <f>'8'!S9</f>
        <v>0</v>
      </c>
      <c r="C13" s="128">
        <f>'8'!T9</f>
        <v>3</v>
      </c>
      <c r="D13" s="108" t="str">
        <f>'8'!U9</f>
        <v>-</v>
      </c>
      <c r="E13" s="93">
        <f t="shared" si="0"/>
        <v>3</v>
      </c>
      <c r="F13" s="182"/>
      <c r="G13" s="159"/>
      <c r="H13" s="159"/>
      <c r="I13" s="11"/>
    </row>
    <row r="14" spans="1:10" s="3" customFormat="1" ht="36" customHeight="1" x14ac:dyDescent="0.25">
      <c r="A14" s="81" t="s">
        <v>33</v>
      </c>
      <c r="B14" s="90">
        <f>'8'!V9</f>
        <v>329</v>
      </c>
      <c r="C14" s="90">
        <f>'8'!W9</f>
        <v>305</v>
      </c>
      <c r="D14" s="108">
        <f>'8'!X9</f>
        <v>92.705167173252278</v>
      </c>
      <c r="E14" s="93">
        <f t="shared" si="0"/>
        <v>-24</v>
      </c>
      <c r="F14" s="182"/>
      <c r="G14" s="159"/>
      <c r="H14" s="159"/>
      <c r="I14" s="11"/>
    </row>
    <row r="15" spans="1:10" s="3" customFormat="1" ht="12.75" customHeight="1" x14ac:dyDescent="0.25">
      <c r="A15" s="283" t="s">
        <v>4</v>
      </c>
      <c r="B15" s="284"/>
      <c r="C15" s="284"/>
      <c r="D15" s="284"/>
      <c r="E15" s="284"/>
      <c r="F15" s="182"/>
      <c r="G15" s="159"/>
      <c r="H15" s="159"/>
      <c r="I15" s="11"/>
    </row>
    <row r="16" spans="1:10" s="3" customFormat="1" ht="18" customHeight="1" x14ac:dyDescent="0.25">
      <c r="A16" s="285"/>
      <c r="B16" s="286"/>
      <c r="C16" s="286"/>
      <c r="D16" s="286"/>
      <c r="E16" s="286"/>
      <c r="F16" s="182"/>
      <c r="G16" s="159"/>
      <c r="H16" s="159"/>
      <c r="I16" s="11"/>
    </row>
    <row r="17" spans="1:11" s="3" customFormat="1" ht="20.25" customHeight="1" x14ac:dyDescent="0.25">
      <c r="A17" s="287" t="s">
        <v>0</v>
      </c>
      <c r="B17" s="289" t="s">
        <v>103</v>
      </c>
      <c r="C17" s="289" t="s">
        <v>104</v>
      </c>
      <c r="D17" s="320" t="s">
        <v>1</v>
      </c>
      <c r="E17" s="321"/>
      <c r="F17" s="182"/>
      <c r="G17" s="159"/>
      <c r="H17" s="159"/>
      <c r="I17" s="11"/>
    </row>
    <row r="18" spans="1:11" ht="23.25" customHeight="1" x14ac:dyDescent="0.2">
      <c r="A18" s="288"/>
      <c r="B18" s="289"/>
      <c r="C18" s="289"/>
      <c r="D18" s="19" t="s">
        <v>2</v>
      </c>
      <c r="E18" s="5" t="s">
        <v>38</v>
      </c>
      <c r="F18" s="182"/>
      <c r="I18" s="11"/>
    </row>
    <row r="19" spans="1:11" ht="32.25" customHeight="1" x14ac:dyDescent="0.2">
      <c r="A19" s="81" t="s">
        <v>66</v>
      </c>
      <c r="B19" s="96">
        <f>'8'!Y9</f>
        <v>236</v>
      </c>
      <c r="C19" s="96">
        <f>'8'!Z9</f>
        <v>340</v>
      </c>
      <c r="D19" s="18">
        <f>'8'!AA9</f>
        <v>144.06779661016949</v>
      </c>
      <c r="E19" s="94">
        <f t="shared" ref="E19:E21" si="1">C19-B19</f>
        <v>104</v>
      </c>
      <c r="F19" s="182"/>
      <c r="I19" s="11"/>
    </row>
    <row r="20" spans="1:11" ht="26.25" customHeight="1" x14ac:dyDescent="0.2">
      <c r="A20" s="1" t="s">
        <v>65</v>
      </c>
      <c r="B20" s="96">
        <f>'8'!AB9</f>
        <v>205</v>
      </c>
      <c r="C20" s="96">
        <f>'8'!AC9</f>
        <v>274</v>
      </c>
      <c r="D20" s="18">
        <f>'8'!AD9</f>
        <v>133.65853658536585</v>
      </c>
      <c r="E20" s="94">
        <f t="shared" si="1"/>
        <v>69</v>
      </c>
      <c r="F20" s="182"/>
      <c r="I20" s="11"/>
    </row>
    <row r="21" spans="1:11" ht="25.5" customHeight="1" x14ac:dyDescent="0.2">
      <c r="A21" s="1" t="s">
        <v>70</v>
      </c>
      <c r="B21" s="91">
        <f>'8'!AE9</f>
        <v>104</v>
      </c>
      <c r="C21" s="91">
        <f>'8'!AF9</f>
        <v>155</v>
      </c>
      <c r="D21" s="14">
        <f>'8'!AG9</f>
        <v>149.03846153846155</v>
      </c>
      <c r="E21" s="94">
        <f t="shared" si="1"/>
        <v>51</v>
      </c>
      <c r="K21" s="11"/>
    </row>
    <row r="22" spans="1:11" ht="24" customHeight="1" x14ac:dyDescent="0.2">
      <c r="A22" s="210"/>
      <c r="B22" s="210"/>
      <c r="C22" s="210"/>
      <c r="D22" s="210"/>
      <c r="E22" s="210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zoomScale="80" zoomScaleNormal="80" zoomScaleSheetLayoutView="90" workbookViewId="0">
      <selection activeCell="H26" sqref="H26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37"/>
      <c r="M1" s="338"/>
      <c r="N1" s="338"/>
      <c r="O1" s="338"/>
      <c r="P1" s="338"/>
      <c r="Q1" s="241"/>
      <c r="R1" s="241"/>
    </row>
    <row r="2" spans="1:37" s="22" customFormat="1" ht="38.25" customHeight="1" x14ac:dyDescent="0.25">
      <c r="A2" s="208"/>
      <c r="B2" s="340" t="s">
        <v>81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208"/>
      <c r="R2" s="208"/>
      <c r="S2" s="208"/>
      <c r="T2" s="208"/>
      <c r="U2" s="208"/>
      <c r="V2" s="21"/>
      <c r="W2" s="21"/>
      <c r="X2" s="21"/>
      <c r="Y2" s="339"/>
      <c r="Z2" s="339"/>
      <c r="AA2" s="339"/>
      <c r="AB2" s="339"/>
      <c r="AC2" s="339"/>
      <c r="AD2" s="339"/>
      <c r="AE2" s="339" t="s">
        <v>18</v>
      </c>
      <c r="AF2" s="339"/>
      <c r="AG2" s="339"/>
    </row>
    <row r="3" spans="1:37" s="22" customFormat="1" ht="16.5" customHeight="1" x14ac:dyDescent="0.25">
      <c r="A3" s="208"/>
      <c r="B3" s="341" t="s">
        <v>107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249"/>
      <c r="R3" s="249"/>
      <c r="S3" s="249"/>
      <c r="T3" s="249"/>
      <c r="U3" s="249"/>
      <c r="V3" s="21"/>
      <c r="W3" s="21"/>
      <c r="X3" s="21"/>
      <c r="Y3" s="235"/>
      <c r="Z3" s="235"/>
      <c r="AA3" s="235"/>
      <c r="AB3" s="235"/>
      <c r="AC3" s="235"/>
      <c r="AD3" s="235"/>
      <c r="AE3" s="235"/>
      <c r="AF3" s="235"/>
      <c r="AG3" s="235"/>
    </row>
    <row r="4" spans="1:37" s="22" customFormat="1" ht="20.25" customHeight="1" x14ac:dyDescent="0.25">
      <c r="A4" s="208"/>
      <c r="B4" s="341" t="s">
        <v>88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249"/>
      <c r="R4" s="249"/>
      <c r="S4" s="249"/>
      <c r="T4" s="249"/>
      <c r="U4" s="249"/>
      <c r="V4" s="21"/>
      <c r="W4" s="21"/>
      <c r="X4" s="21"/>
      <c r="Y4" s="242"/>
      <c r="Z4" s="242"/>
      <c r="AA4" s="242"/>
      <c r="AB4" s="242"/>
      <c r="AC4" s="242"/>
      <c r="AD4" s="242"/>
      <c r="AE4" s="242"/>
      <c r="AF4" s="242"/>
      <c r="AG4" s="242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315"/>
      <c r="B6" s="298" t="s">
        <v>22</v>
      </c>
      <c r="C6" s="299"/>
      <c r="D6" s="300"/>
      <c r="E6" s="296" t="s">
        <v>6</v>
      </c>
      <c r="F6" s="296"/>
      <c r="G6" s="296"/>
      <c r="H6" s="298" t="s">
        <v>82</v>
      </c>
      <c r="I6" s="299"/>
      <c r="J6" s="300"/>
      <c r="K6" s="296" t="s">
        <v>80</v>
      </c>
      <c r="L6" s="296"/>
      <c r="M6" s="296"/>
      <c r="N6" s="296" t="s">
        <v>9</v>
      </c>
      <c r="O6" s="296"/>
      <c r="P6" s="296"/>
      <c r="Q6" s="298" t="s">
        <v>83</v>
      </c>
      <c r="R6" s="299"/>
      <c r="S6" s="296" t="s">
        <v>10</v>
      </c>
      <c r="T6" s="296"/>
      <c r="U6" s="296"/>
      <c r="V6" s="298" t="s">
        <v>8</v>
      </c>
      <c r="W6" s="299"/>
      <c r="X6" s="300"/>
      <c r="Y6" s="296" t="s">
        <v>71</v>
      </c>
      <c r="Z6" s="296"/>
      <c r="AA6" s="296"/>
      <c r="AB6" s="296" t="s">
        <v>11</v>
      </c>
      <c r="AC6" s="296"/>
      <c r="AD6" s="296"/>
      <c r="AE6" s="296" t="s">
        <v>69</v>
      </c>
      <c r="AF6" s="296"/>
      <c r="AG6" s="296"/>
    </row>
    <row r="7" spans="1:37" s="28" customFormat="1" ht="21.75" customHeight="1" x14ac:dyDescent="0.25">
      <c r="A7" s="316"/>
      <c r="B7" s="204">
        <v>2023</v>
      </c>
      <c r="C7" s="205" t="s">
        <v>98</v>
      </c>
      <c r="D7" s="205" t="s">
        <v>2</v>
      </c>
      <c r="E7" s="200">
        <v>2023</v>
      </c>
      <c r="F7" s="200" t="s">
        <v>98</v>
      </c>
      <c r="G7" s="48" t="s">
        <v>2</v>
      </c>
      <c r="H7" s="200">
        <v>2023</v>
      </c>
      <c r="I7" s="200" t="s">
        <v>98</v>
      </c>
      <c r="J7" s="48" t="s">
        <v>2</v>
      </c>
      <c r="K7" s="200">
        <v>2023</v>
      </c>
      <c r="L7" s="200" t="s">
        <v>98</v>
      </c>
      <c r="M7" s="48" t="s">
        <v>2</v>
      </c>
      <c r="N7" s="200">
        <v>2023</v>
      </c>
      <c r="O7" s="200" t="s">
        <v>98</v>
      </c>
      <c r="P7" s="48" t="s">
        <v>2</v>
      </c>
      <c r="Q7" s="200">
        <v>2023</v>
      </c>
      <c r="R7" s="200" t="s">
        <v>98</v>
      </c>
      <c r="S7" s="200">
        <v>2023</v>
      </c>
      <c r="T7" s="200" t="s">
        <v>98</v>
      </c>
      <c r="U7" s="48" t="s">
        <v>2</v>
      </c>
      <c r="V7" s="200">
        <v>2023</v>
      </c>
      <c r="W7" s="200" t="s">
        <v>98</v>
      </c>
      <c r="X7" s="48" t="s">
        <v>2</v>
      </c>
      <c r="Y7" s="200">
        <v>2023</v>
      </c>
      <c r="Z7" s="200" t="s">
        <v>98</v>
      </c>
      <c r="AA7" s="48" t="s">
        <v>2</v>
      </c>
      <c r="AB7" s="200">
        <v>2023</v>
      </c>
      <c r="AC7" s="200" t="s">
        <v>98</v>
      </c>
      <c r="AD7" s="48" t="s">
        <v>2</v>
      </c>
      <c r="AE7" s="200">
        <v>2023</v>
      </c>
      <c r="AF7" s="200" t="s">
        <v>98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3" t="s">
        <v>34</v>
      </c>
      <c r="B9" s="155">
        <f>SUM(B10:B13)</f>
        <v>472</v>
      </c>
      <c r="C9" s="155">
        <f>SUM(C10:C13)</f>
        <v>435</v>
      </c>
      <c r="D9" s="32">
        <f t="shared" ref="D9:D13" si="0">C9/B9*100</f>
        <v>92.16101694915254</v>
      </c>
      <c r="E9" s="155">
        <f>SUM(E10:E13)</f>
        <v>372</v>
      </c>
      <c r="F9" s="155">
        <f>SUM(F10:F13)</f>
        <v>330</v>
      </c>
      <c r="G9" s="32">
        <f t="shared" ref="G9:G13" si="1">F9/E9*100</f>
        <v>88.709677419354833</v>
      </c>
      <c r="H9" s="155">
        <f>SUM(H10:H13)</f>
        <v>103</v>
      </c>
      <c r="I9" s="155">
        <f>SUM(I10:I13)</f>
        <v>224</v>
      </c>
      <c r="J9" s="32" t="s">
        <v>117</v>
      </c>
      <c r="K9" s="155">
        <f>SUM(K10:K13)</f>
        <v>77</v>
      </c>
      <c r="L9" s="155">
        <f>SUM(L10:L13)</f>
        <v>52</v>
      </c>
      <c r="M9" s="32">
        <f t="shared" ref="M9:M13" si="2">L9/K9*100</f>
        <v>67.532467532467535</v>
      </c>
      <c r="N9" s="155">
        <f>SUM(N10:N13)</f>
        <v>15</v>
      </c>
      <c r="O9" s="155">
        <f>SUM(O10:O13)</f>
        <v>8</v>
      </c>
      <c r="P9" s="32">
        <f t="shared" ref="P9:P13" si="3">O9/N9*100</f>
        <v>53.333333333333336</v>
      </c>
      <c r="Q9" s="155">
        <f>SUM(Q10:Q13)</f>
        <v>0</v>
      </c>
      <c r="R9" s="155">
        <f>SUM(R10:R13)</f>
        <v>4</v>
      </c>
      <c r="S9" s="155">
        <f>SUM(S10:S13)</f>
        <v>0</v>
      </c>
      <c r="T9" s="155">
        <f>SUM(T10:T13)</f>
        <v>3</v>
      </c>
      <c r="U9" s="32" t="s">
        <v>61</v>
      </c>
      <c r="V9" s="155">
        <f>SUM(V10:V13)</f>
        <v>329</v>
      </c>
      <c r="W9" s="155">
        <f>SUM(W10:W13)</f>
        <v>305</v>
      </c>
      <c r="X9" s="32">
        <f t="shared" ref="X9:X13" si="4">W9/V9*100</f>
        <v>92.705167173252278</v>
      </c>
      <c r="Y9" s="155">
        <f>SUM(Y10:Y13)</f>
        <v>236</v>
      </c>
      <c r="Z9" s="155">
        <f>SUM(Z10:Z13)</f>
        <v>340</v>
      </c>
      <c r="AA9" s="32">
        <f t="shared" ref="AA9:AA13" si="5">Z9/Y9*100</f>
        <v>144.06779661016949</v>
      </c>
      <c r="AB9" s="155">
        <f>SUM(AB10:AB13)</f>
        <v>205</v>
      </c>
      <c r="AC9" s="155">
        <f>SUM(AC10:AC13)</f>
        <v>274</v>
      </c>
      <c r="AD9" s="32">
        <f t="shared" ref="AD9:AD13" si="6">AC9/AB9*100</f>
        <v>133.65853658536585</v>
      </c>
      <c r="AE9" s="155">
        <f>SUM(AE10:AE13)</f>
        <v>104</v>
      </c>
      <c r="AF9" s="155">
        <f>SUM(AF10:AF13)</f>
        <v>155</v>
      </c>
      <c r="AG9" s="32">
        <f>AF9/AE9*100</f>
        <v>149.03846153846155</v>
      </c>
    </row>
    <row r="10" spans="1:37" s="225" customFormat="1" ht="30.75" customHeight="1" x14ac:dyDescent="0.25">
      <c r="A10" s="234" t="s">
        <v>72</v>
      </c>
      <c r="B10" s="35">
        <v>49</v>
      </c>
      <c r="C10" s="35">
        <v>34</v>
      </c>
      <c r="D10" s="32">
        <f t="shared" si="0"/>
        <v>69.387755102040813</v>
      </c>
      <c r="E10" s="35">
        <v>42</v>
      </c>
      <c r="F10" s="35">
        <v>27</v>
      </c>
      <c r="G10" s="32">
        <f t="shared" si="1"/>
        <v>64.285714285714292</v>
      </c>
      <c r="H10" s="35">
        <v>15</v>
      </c>
      <c r="I10" s="35">
        <v>18</v>
      </c>
      <c r="J10" s="32">
        <f t="shared" ref="J10" si="7">I10/H10*100</f>
        <v>120</v>
      </c>
      <c r="K10" s="35">
        <v>2</v>
      </c>
      <c r="L10" s="35">
        <v>3</v>
      </c>
      <c r="M10" s="32">
        <f t="shared" si="2"/>
        <v>150</v>
      </c>
      <c r="N10" s="35">
        <v>1</v>
      </c>
      <c r="O10" s="35">
        <v>0</v>
      </c>
      <c r="P10" s="32">
        <f t="shared" si="3"/>
        <v>0</v>
      </c>
      <c r="Q10" s="35">
        <v>0</v>
      </c>
      <c r="R10" s="35">
        <v>0</v>
      </c>
      <c r="S10" s="35">
        <v>0</v>
      </c>
      <c r="T10" s="35">
        <v>0</v>
      </c>
      <c r="U10" s="32" t="s">
        <v>61</v>
      </c>
      <c r="V10" s="35">
        <v>40</v>
      </c>
      <c r="W10" s="35">
        <v>22</v>
      </c>
      <c r="X10" s="32">
        <f t="shared" si="4"/>
        <v>55.000000000000007</v>
      </c>
      <c r="Y10" s="35">
        <v>31</v>
      </c>
      <c r="Z10" s="35">
        <v>25</v>
      </c>
      <c r="AA10" s="32">
        <f t="shared" si="5"/>
        <v>80.645161290322577</v>
      </c>
      <c r="AB10" s="35">
        <v>27</v>
      </c>
      <c r="AC10" s="35">
        <v>25</v>
      </c>
      <c r="AD10" s="32">
        <f t="shared" si="6"/>
        <v>92.592592592592595</v>
      </c>
      <c r="AE10" s="35">
        <v>17</v>
      </c>
      <c r="AF10" s="35">
        <v>16</v>
      </c>
      <c r="AG10" s="32">
        <f>AF10/AE10*100</f>
        <v>94.117647058823522</v>
      </c>
      <c r="AH10" s="224"/>
      <c r="AK10" s="36"/>
    </row>
    <row r="11" spans="1:37" s="225" customFormat="1" ht="30.75" customHeight="1" x14ac:dyDescent="0.25">
      <c r="A11" s="234" t="s">
        <v>73</v>
      </c>
      <c r="B11" s="35">
        <v>87</v>
      </c>
      <c r="C11" s="35">
        <v>108</v>
      </c>
      <c r="D11" s="32">
        <f t="shared" si="0"/>
        <v>124.13793103448276</v>
      </c>
      <c r="E11" s="35">
        <v>70</v>
      </c>
      <c r="F11" s="35">
        <v>84</v>
      </c>
      <c r="G11" s="32">
        <f t="shared" si="1"/>
        <v>120</v>
      </c>
      <c r="H11" s="35">
        <v>29</v>
      </c>
      <c r="I11" s="35">
        <v>61</v>
      </c>
      <c r="J11" s="32" t="s">
        <v>146</v>
      </c>
      <c r="K11" s="35">
        <v>18</v>
      </c>
      <c r="L11" s="35">
        <v>13</v>
      </c>
      <c r="M11" s="32">
        <f t="shared" si="2"/>
        <v>72.222222222222214</v>
      </c>
      <c r="N11" s="35">
        <v>1</v>
      </c>
      <c r="O11" s="35">
        <v>2</v>
      </c>
      <c r="P11" s="32" t="s">
        <v>116</v>
      </c>
      <c r="Q11" s="35">
        <v>0</v>
      </c>
      <c r="R11" s="35">
        <v>1</v>
      </c>
      <c r="S11" s="35">
        <v>0</v>
      </c>
      <c r="T11" s="35">
        <v>0</v>
      </c>
      <c r="U11" s="32" t="s">
        <v>61</v>
      </c>
      <c r="V11" s="35">
        <v>66</v>
      </c>
      <c r="W11" s="35">
        <v>83</v>
      </c>
      <c r="X11" s="32">
        <f t="shared" si="4"/>
        <v>125.75757575757575</v>
      </c>
      <c r="Y11" s="35">
        <v>49</v>
      </c>
      <c r="Z11" s="35">
        <v>83</v>
      </c>
      <c r="AA11" s="32">
        <f t="shared" si="5"/>
        <v>169.38775510204081</v>
      </c>
      <c r="AB11" s="35">
        <v>42</v>
      </c>
      <c r="AC11" s="35">
        <v>69</v>
      </c>
      <c r="AD11" s="32">
        <f t="shared" si="6"/>
        <v>164.28571428571428</v>
      </c>
      <c r="AE11" s="35">
        <v>25</v>
      </c>
      <c r="AF11" s="35">
        <v>38</v>
      </c>
      <c r="AG11" s="32">
        <f t="shared" ref="AG11:AG13" si="8">AF11/AE11*100</f>
        <v>152</v>
      </c>
      <c r="AH11" s="224"/>
      <c r="AK11" s="36"/>
    </row>
    <row r="12" spans="1:37" s="225" customFormat="1" ht="30.75" customHeight="1" x14ac:dyDescent="0.25">
      <c r="A12" s="234" t="s">
        <v>74</v>
      </c>
      <c r="B12" s="35">
        <v>130</v>
      </c>
      <c r="C12" s="35">
        <v>115</v>
      </c>
      <c r="D12" s="32">
        <f t="shared" si="0"/>
        <v>88.461538461538453</v>
      </c>
      <c r="E12" s="35">
        <v>118</v>
      </c>
      <c r="F12" s="35">
        <v>97</v>
      </c>
      <c r="G12" s="32">
        <f t="shared" si="1"/>
        <v>82.203389830508485</v>
      </c>
      <c r="H12" s="35">
        <v>30</v>
      </c>
      <c r="I12" s="35">
        <v>62</v>
      </c>
      <c r="J12" s="32" t="s">
        <v>116</v>
      </c>
      <c r="K12" s="35">
        <v>14</v>
      </c>
      <c r="L12" s="35">
        <v>13</v>
      </c>
      <c r="M12" s="32">
        <f t="shared" si="2"/>
        <v>92.857142857142861</v>
      </c>
      <c r="N12" s="35">
        <v>6</v>
      </c>
      <c r="O12" s="35">
        <v>1</v>
      </c>
      <c r="P12" s="32">
        <f t="shared" si="3"/>
        <v>16.666666666666664</v>
      </c>
      <c r="Q12" s="35">
        <v>0</v>
      </c>
      <c r="R12" s="35">
        <v>3</v>
      </c>
      <c r="S12" s="35">
        <v>0</v>
      </c>
      <c r="T12" s="35">
        <v>2</v>
      </c>
      <c r="U12" s="32" t="s">
        <v>61</v>
      </c>
      <c r="V12" s="35">
        <v>101</v>
      </c>
      <c r="W12" s="35">
        <v>89</v>
      </c>
      <c r="X12" s="32">
        <f t="shared" si="4"/>
        <v>88.118811881188122</v>
      </c>
      <c r="Y12" s="35">
        <v>78</v>
      </c>
      <c r="Z12" s="35">
        <v>91</v>
      </c>
      <c r="AA12" s="32">
        <f t="shared" si="5"/>
        <v>116.66666666666667</v>
      </c>
      <c r="AB12" s="35">
        <v>74</v>
      </c>
      <c r="AC12" s="35">
        <v>79</v>
      </c>
      <c r="AD12" s="32">
        <f t="shared" si="6"/>
        <v>106.75675675675676</v>
      </c>
      <c r="AE12" s="35">
        <v>31</v>
      </c>
      <c r="AF12" s="35">
        <v>43</v>
      </c>
      <c r="AG12" s="32">
        <f t="shared" si="8"/>
        <v>138.70967741935485</v>
      </c>
      <c r="AH12" s="224"/>
      <c r="AK12" s="36"/>
    </row>
    <row r="13" spans="1:37" s="225" customFormat="1" ht="30.75" customHeight="1" x14ac:dyDescent="0.25">
      <c r="A13" s="234" t="s">
        <v>75</v>
      </c>
      <c r="B13" s="35">
        <v>206</v>
      </c>
      <c r="C13" s="35">
        <v>178</v>
      </c>
      <c r="D13" s="32">
        <f t="shared" si="0"/>
        <v>86.40776699029125</v>
      </c>
      <c r="E13" s="35">
        <v>142</v>
      </c>
      <c r="F13" s="35">
        <v>122</v>
      </c>
      <c r="G13" s="32">
        <f t="shared" si="1"/>
        <v>85.91549295774648</v>
      </c>
      <c r="H13" s="35">
        <v>29</v>
      </c>
      <c r="I13" s="35">
        <v>83</v>
      </c>
      <c r="J13" s="32" t="s">
        <v>141</v>
      </c>
      <c r="K13" s="35">
        <v>43</v>
      </c>
      <c r="L13" s="35">
        <v>23</v>
      </c>
      <c r="M13" s="32">
        <f t="shared" si="2"/>
        <v>53.488372093023251</v>
      </c>
      <c r="N13" s="35">
        <v>7</v>
      </c>
      <c r="O13" s="35">
        <v>5</v>
      </c>
      <c r="P13" s="32">
        <f t="shared" si="3"/>
        <v>71.428571428571431</v>
      </c>
      <c r="Q13" s="35">
        <v>0</v>
      </c>
      <c r="R13" s="35">
        <v>0</v>
      </c>
      <c r="S13" s="35">
        <v>0</v>
      </c>
      <c r="T13" s="35">
        <v>1</v>
      </c>
      <c r="U13" s="32" t="s">
        <v>61</v>
      </c>
      <c r="V13" s="35">
        <v>122</v>
      </c>
      <c r="W13" s="35">
        <v>111</v>
      </c>
      <c r="X13" s="32">
        <f t="shared" si="4"/>
        <v>90.983606557377044</v>
      </c>
      <c r="Y13" s="35">
        <v>78</v>
      </c>
      <c r="Z13" s="35">
        <v>141</v>
      </c>
      <c r="AA13" s="32">
        <f t="shared" si="5"/>
        <v>180.76923076923077</v>
      </c>
      <c r="AB13" s="35">
        <v>62</v>
      </c>
      <c r="AC13" s="35">
        <v>101</v>
      </c>
      <c r="AD13" s="32">
        <f t="shared" si="6"/>
        <v>162.90322580645162</v>
      </c>
      <c r="AE13" s="35">
        <v>31</v>
      </c>
      <c r="AF13" s="35">
        <v>58</v>
      </c>
      <c r="AG13" s="32">
        <f t="shared" si="8"/>
        <v>187.09677419354838</v>
      </c>
      <c r="AH13" s="224"/>
      <c r="AK13" s="36"/>
    </row>
    <row r="14" spans="1:37" ht="16.5" customHeight="1" x14ac:dyDescent="0.25">
      <c r="A14" s="40"/>
      <c r="B14" s="40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</sheetData>
  <mergeCells count="19"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  <mergeCell ref="L1:P1"/>
    <mergeCell ref="S6:U6"/>
    <mergeCell ref="V6:X6"/>
    <mergeCell ref="AB6:AD6"/>
    <mergeCell ref="AB2:AD2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70" workbookViewId="0">
      <selection activeCell="D15" sqref="D15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35"/>
      <c r="C1" s="335"/>
      <c r="D1" s="335"/>
      <c r="E1" s="335"/>
    </row>
    <row r="2" spans="1:11" ht="27" customHeight="1" x14ac:dyDescent="0.2">
      <c r="A2" s="293" t="s">
        <v>42</v>
      </c>
      <c r="B2" s="293"/>
      <c r="C2" s="293"/>
      <c r="D2" s="293"/>
      <c r="E2" s="293"/>
    </row>
    <row r="3" spans="1:11" ht="28.5" customHeight="1" x14ac:dyDescent="0.2">
      <c r="A3" s="293" t="s">
        <v>29</v>
      </c>
      <c r="B3" s="293"/>
      <c r="C3" s="293"/>
      <c r="D3" s="293"/>
      <c r="E3" s="293"/>
    </row>
    <row r="4" spans="1:11" ht="5.25" customHeight="1" x14ac:dyDescent="0.2">
      <c r="A4" s="20"/>
    </row>
    <row r="5" spans="1:11" s="3" customFormat="1" ht="23.25" customHeight="1" x14ac:dyDescent="0.25">
      <c r="A5" s="289"/>
      <c r="B5" s="294" t="s">
        <v>105</v>
      </c>
      <c r="C5" s="294" t="s">
        <v>106</v>
      </c>
      <c r="D5" s="320" t="s">
        <v>1</v>
      </c>
      <c r="E5" s="321"/>
    </row>
    <row r="6" spans="1:11" s="3" customFormat="1" ht="32.25" customHeight="1" x14ac:dyDescent="0.25">
      <c r="A6" s="289"/>
      <c r="B6" s="295"/>
      <c r="C6" s="295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76</v>
      </c>
      <c r="B8" s="128">
        <f>'10'!B7</f>
        <v>2409</v>
      </c>
      <c r="C8" s="128">
        <f>'10'!C7</f>
        <v>1724</v>
      </c>
      <c r="D8" s="108">
        <f t="shared" ref="D8:D15" si="0">C8/B8*100</f>
        <v>71.564964715649651</v>
      </c>
      <c r="E8" s="93">
        <f t="shared" ref="E8:E15" si="1">C8-B8</f>
        <v>-685</v>
      </c>
      <c r="K8" s="11"/>
    </row>
    <row r="9" spans="1:11" s="3" customFormat="1" ht="31.5" customHeight="1" x14ac:dyDescent="0.25">
      <c r="A9" s="81" t="s">
        <v>85</v>
      </c>
      <c r="B9" s="90">
        <f>'10'!E7</f>
        <v>1653</v>
      </c>
      <c r="C9" s="90">
        <f>'10'!F7</f>
        <v>1129</v>
      </c>
      <c r="D9" s="108">
        <f t="shared" si="0"/>
        <v>68.300060496067758</v>
      </c>
      <c r="E9" s="93">
        <f t="shared" si="1"/>
        <v>-524</v>
      </c>
      <c r="K9" s="11"/>
    </row>
    <row r="10" spans="1:11" s="3" customFormat="1" ht="31.5" customHeight="1" x14ac:dyDescent="0.25">
      <c r="A10" s="81" t="s">
        <v>86</v>
      </c>
      <c r="B10" s="90">
        <f>'10'!H7</f>
        <v>521</v>
      </c>
      <c r="C10" s="90">
        <f>'10'!I7</f>
        <v>504</v>
      </c>
      <c r="D10" s="108">
        <f>'10'!J7</f>
        <v>96.737044145873313</v>
      </c>
      <c r="E10" s="93">
        <f t="shared" si="1"/>
        <v>-17</v>
      </c>
      <c r="K10" s="11"/>
    </row>
    <row r="11" spans="1:11" s="3" customFormat="1" ht="44.25" customHeight="1" x14ac:dyDescent="0.25">
      <c r="A11" s="82" t="s">
        <v>37</v>
      </c>
      <c r="B11" s="90">
        <f>'10'!K7</f>
        <v>464</v>
      </c>
      <c r="C11" s="90">
        <f>'10'!L7</f>
        <v>466</v>
      </c>
      <c r="D11" s="108">
        <f t="shared" si="0"/>
        <v>100.43103448275863</v>
      </c>
      <c r="E11" s="93">
        <f t="shared" si="1"/>
        <v>2</v>
      </c>
      <c r="K11" s="11"/>
    </row>
    <row r="12" spans="1:11" s="3" customFormat="1" ht="37.5" customHeight="1" x14ac:dyDescent="0.25">
      <c r="A12" s="81" t="s">
        <v>32</v>
      </c>
      <c r="B12" s="90">
        <f>'10'!N7</f>
        <v>55</v>
      </c>
      <c r="C12" s="90">
        <f>'10'!O7</f>
        <v>68</v>
      </c>
      <c r="D12" s="108">
        <f t="shared" si="0"/>
        <v>123.63636363636363</v>
      </c>
      <c r="E12" s="93">
        <f t="shared" si="1"/>
        <v>13</v>
      </c>
      <c r="K12" s="11"/>
    </row>
    <row r="13" spans="1:11" s="3" customFormat="1" ht="30.75" customHeight="1" x14ac:dyDescent="0.25">
      <c r="A13" s="81" t="s">
        <v>87</v>
      </c>
      <c r="B13" s="90">
        <f>'10'!Q7</f>
        <v>0</v>
      </c>
      <c r="C13" s="90">
        <f>'10'!R7</f>
        <v>4</v>
      </c>
      <c r="D13" s="108" t="s">
        <v>61</v>
      </c>
      <c r="E13" s="93">
        <f t="shared" si="1"/>
        <v>4</v>
      </c>
      <c r="K13" s="11"/>
    </row>
    <row r="14" spans="1:11" s="3" customFormat="1" ht="42.75" customHeight="1" x14ac:dyDescent="0.25">
      <c r="A14" s="81" t="s">
        <v>26</v>
      </c>
      <c r="B14" s="90">
        <f>'10'!S7</f>
        <v>4</v>
      </c>
      <c r="C14" s="90">
        <f>'10'!T7</f>
        <v>10</v>
      </c>
      <c r="D14" s="108" t="str">
        <f>'10'!U7</f>
        <v>у 2,5 р.</v>
      </c>
      <c r="E14" s="93">
        <f t="shared" si="1"/>
        <v>6</v>
      </c>
      <c r="K14" s="11"/>
    </row>
    <row r="15" spans="1:11" s="3" customFormat="1" ht="41.25" customHeight="1" x14ac:dyDescent="0.25">
      <c r="A15" s="81" t="s">
        <v>33</v>
      </c>
      <c r="B15" s="90">
        <f>'10'!V7</f>
        <v>1433</v>
      </c>
      <c r="C15" s="90">
        <f>'10'!W7</f>
        <v>958</v>
      </c>
      <c r="D15" s="108">
        <f t="shared" si="0"/>
        <v>66.852756454989532</v>
      </c>
      <c r="E15" s="93">
        <f t="shared" si="1"/>
        <v>-475</v>
      </c>
      <c r="K15" s="11"/>
    </row>
    <row r="16" spans="1:11" s="3" customFormat="1" ht="15" customHeight="1" x14ac:dyDescent="0.25">
      <c r="A16" s="283" t="s">
        <v>4</v>
      </c>
      <c r="B16" s="284"/>
      <c r="C16" s="284"/>
      <c r="D16" s="284"/>
      <c r="E16" s="284"/>
      <c r="K16" s="11"/>
    </row>
    <row r="17" spans="1:11" s="3" customFormat="1" ht="20.25" customHeight="1" x14ac:dyDescent="0.25">
      <c r="A17" s="285"/>
      <c r="B17" s="286"/>
      <c r="C17" s="286"/>
      <c r="D17" s="286"/>
      <c r="E17" s="286"/>
      <c r="K17" s="11"/>
    </row>
    <row r="18" spans="1:11" ht="23.25" customHeight="1" x14ac:dyDescent="0.2">
      <c r="A18" s="287" t="s">
        <v>0</v>
      </c>
      <c r="B18" s="289" t="s">
        <v>103</v>
      </c>
      <c r="C18" s="289" t="s">
        <v>104</v>
      </c>
      <c r="D18" s="320" t="s">
        <v>1</v>
      </c>
      <c r="E18" s="321"/>
      <c r="K18" s="11"/>
    </row>
    <row r="19" spans="1:11" ht="29.25" customHeight="1" x14ac:dyDescent="0.2">
      <c r="A19" s="288"/>
      <c r="B19" s="289"/>
      <c r="C19" s="289"/>
      <c r="D19" s="4" t="s">
        <v>2</v>
      </c>
      <c r="E19" s="5" t="s">
        <v>36</v>
      </c>
      <c r="K19" s="11"/>
    </row>
    <row r="20" spans="1:11" ht="30" customHeight="1" x14ac:dyDescent="0.2">
      <c r="A20" s="81" t="s">
        <v>66</v>
      </c>
      <c r="B20" s="128">
        <f>'10'!Y7</f>
        <v>1296</v>
      </c>
      <c r="C20" s="128">
        <f>'10'!Z7</f>
        <v>959</v>
      </c>
      <c r="D20" s="15">
        <f>'10'!AA7</f>
        <v>73.996913580246911</v>
      </c>
      <c r="E20" s="98">
        <f t="shared" ref="E20:E22" si="2">C20-B20</f>
        <v>-337</v>
      </c>
      <c r="K20" s="11"/>
    </row>
    <row r="21" spans="1:11" ht="30" customHeight="1" x14ac:dyDescent="0.2">
      <c r="A21" s="1" t="s">
        <v>65</v>
      </c>
      <c r="B21" s="99">
        <f>'10'!AB7</f>
        <v>1001</v>
      </c>
      <c r="C21" s="99">
        <f>'10'!AC7</f>
        <v>734</v>
      </c>
      <c r="D21" s="15">
        <f t="shared" ref="D21:D22" si="3">C21/B21*100</f>
        <v>73.32667332667333</v>
      </c>
      <c r="E21" s="98">
        <f t="shared" si="2"/>
        <v>-267</v>
      </c>
      <c r="K21" s="11"/>
    </row>
    <row r="22" spans="1:11" ht="30" customHeight="1" x14ac:dyDescent="0.2">
      <c r="A22" s="1" t="s">
        <v>70</v>
      </c>
      <c r="B22" s="91">
        <f>'10'!AE7</f>
        <v>521</v>
      </c>
      <c r="C22" s="91">
        <f>'10'!AF7</f>
        <v>434</v>
      </c>
      <c r="D22" s="14">
        <f t="shared" si="3"/>
        <v>83.301343570057583</v>
      </c>
      <c r="E22" s="94">
        <f t="shared" si="2"/>
        <v>-87</v>
      </c>
    </row>
    <row r="23" spans="1:11" x14ac:dyDescent="0.2">
      <c r="A23" s="210"/>
      <c r="B23" s="210"/>
      <c r="C23" s="210"/>
      <c r="D23" s="210"/>
      <c r="E23" s="210"/>
    </row>
  </sheetData>
  <mergeCells count="12">
    <mergeCell ref="B1:E1"/>
    <mergeCell ref="A16:E17"/>
    <mergeCell ref="A18:A19"/>
    <mergeCell ref="B18:B19"/>
    <mergeCell ref="C18:C19"/>
    <mergeCell ref="D18:E18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2024-02-08T07:08:39Z</cp:lastPrinted>
  <dcterms:created xsi:type="dcterms:W3CDTF">2020-12-10T10:35:03Z</dcterms:created>
  <dcterms:modified xsi:type="dcterms:W3CDTF">2024-03-15T09:03:04Z</dcterms:modified>
</cp:coreProperties>
</file>